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Zombie Firebird\Docs\"/>
    </mc:Choice>
  </mc:AlternateContent>
  <bookViews>
    <workbookView xWindow="0" yWindow="0" windowWidth="15300" windowHeight="10728" tabRatio="722"/>
  </bookViews>
  <sheets>
    <sheet name="SampleSheet" sheetId="1" r:id="rId1"/>
    <sheet name="EditMe" sheetId="2" r:id="rId2"/>
    <sheet name="ExampleEditMe" sheetId="5" r:id="rId3"/>
    <sheet name="ExampleSampleSheet" sheetId="3" r:id="rId4"/>
    <sheet name="Release History" sheetId="7" r:id="rId5"/>
    <sheet name="XT_Kits" sheetId="6" state="hidden" r:id="rId6"/>
  </sheets>
  <calcPr calcId="152511"/>
</workbook>
</file>

<file path=xl/calcChain.xml><?xml version="1.0" encoding="utf-8"?>
<calcChain xmlns="http://schemas.openxmlformats.org/spreadsheetml/2006/main">
  <c r="H14" i="2" l="1"/>
  <c r="I14" i="2"/>
  <c r="J14" i="2"/>
  <c r="K14" i="2"/>
  <c r="D18" i="2"/>
  <c r="D19" i="2"/>
  <c r="D20" i="2"/>
  <c r="D21" i="2"/>
  <c r="E38" i="1" l="1"/>
  <c r="E50" i="1"/>
  <c r="E62" i="1"/>
  <c r="E74" i="1"/>
  <c r="E86" i="1"/>
  <c r="E98" i="1"/>
  <c r="E110" i="1"/>
  <c r="E37" i="1"/>
  <c r="E49" i="1"/>
  <c r="E61" i="1"/>
  <c r="E73" i="1"/>
  <c r="E85" i="1"/>
  <c r="E97" i="1"/>
  <c r="E109" i="1"/>
  <c r="E36" i="1"/>
  <c r="E48" i="1"/>
  <c r="E60" i="1"/>
  <c r="E72" i="1"/>
  <c r="E84" i="1"/>
  <c r="E96" i="1"/>
  <c r="E108" i="1"/>
  <c r="E35" i="1"/>
  <c r="E47" i="1"/>
  <c r="E59" i="1"/>
  <c r="E71" i="1"/>
  <c r="E83" i="1"/>
  <c r="E95" i="1"/>
  <c r="E107" i="1"/>
  <c r="A46" i="1"/>
  <c r="A58" i="1"/>
  <c r="A70" i="1"/>
  <c r="A82" i="1"/>
  <c r="A94" i="1"/>
  <c r="A106" i="1"/>
  <c r="A118" i="1"/>
  <c r="A34" i="1"/>
  <c r="A45" i="1"/>
  <c r="A57" i="1"/>
  <c r="A69" i="1"/>
  <c r="A81" i="1"/>
  <c r="A93" i="1"/>
  <c r="A105" i="1"/>
  <c r="A117" i="1"/>
  <c r="A33" i="1"/>
  <c r="A44" i="1"/>
  <c r="A56" i="1"/>
  <c r="A68" i="1"/>
  <c r="A80" i="1"/>
  <c r="A92" i="1"/>
  <c r="A104" i="1"/>
  <c r="A116" i="1"/>
  <c r="A32" i="1"/>
  <c r="A43" i="1"/>
  <c r="A55" i="1"/>
  <c r="A67" i="1"/>
  <c r="A79" i="1"/>
  <c r="A91" i="1"/>
  <c r="A103" i="1"/>
  <c r="A115" i="1"/>
  <c r="A31" i="1"/>
  <c r="A42" i="1"/>
  <c r="A54" i="1"/>
  <c r="A66" i="1"/>
  <c r="A78" i="1"/>
  <c r="A90" i="1"/>
  <c r="A102" i="1"/>
  <c r="A114" i="1"/>
  <c r="A30" i="1"/>
  <c r="A41" i="1"/>
  <c r="A53" i="1"/>
  <c r="A65" i="1"/>
  <c r="A77" i="1"/>
  <c r="A89" i="1"/>
  <c r="A101" i="1"/>
  <c r="A113" i="1"/>
  <c r="A29" i="1"/>
  <c r="A40" i="1"/>
  <c r="A52" i="1"/>
  <c r="A64" i="1"/>
  <c r="A76" i="1"/>
  <c r="A88" i="1"/>
  <c r="A100" i="1"/>
  <c r="A112" i="1"/>
  <c r="A28" i="1"/>
  <c r="A39" i="1"/>
  <c r="A51" i="1"/>
  <c r="A63" i="1"/>
  <c r="A75" i="1"/>
  <c r="A87" i="1"/>
  <c r="A99" i="1"/>
  <c r="A111" i="1"/>
  <c r="A27" i="1"/>
  <c r="A38" i="1"/>
  <c r="A50" i="1"/>
  <c r="A62" i="1"/>
  <c r="A74" i="1"/>
  <c r="A86" i="1"/>
  <c r="A98" i="1"/>
  <c r="A110" i="1"/>
  <c r="A26" i="1"/>
  <c r="A37" i="1"/>
  <c r="A49" i="1"/>
  <c r="A61" i="1"/>
  <c r="A73" i="1"/>
  <c r="A85" i="1"/>
  <c r="A97" i="1"/>
  <c r="A109" i="1"/>
  <c r="A25" i="1"/>
  <c r="A36" i="1"/>
  <c r="A48" i="1"/>
  <c r="A60" i="1"/>
  <c r="A72" i="1"/>
  <c r="A84" i="1"/>
  <c r="A96" i="1"/>
  <c r="A108" i="1"/>
  <c r="A24" i="1"/>
  <c r="A35" i="1"/>
  <c r="A47" i="1"/>
  <c r="A59" i="1"/>
  <c r="A71" i="1"/>
  <c r="A83" i="1"/>
  <c r="A95" i="1"/>
  <c r="A107" i="1"/>
  <c r="A23" i="1"/>
  <c r="F21" i="2" l="1"/>
  <c r="F20" i="2"/>
  <c r="F25" i="2"/>
  <c r="F24" i="2"/>
  <c r="F23" i="2"/>
  <c r="F22" i="2"/>
  <c r="F19" i="2"/>
  <c r="F18" i="2"/>
  <c r="D25" i="2" l="1"/>
  <c r="D24" i="2"/>
  <c r="D23" i="2"/>
  <c r="D22" i="2"/>
  <c r="E23" i="1"/>
  <c r="S14" i="2"/>
  <c r="R14" i="2"/>
  <c r="Q14" i="2"/>
  <c r="P14" i="2"/>
  <c r="O14" i="2"/>
  <c r="N14" i="2"/>
  <c r="M14" i="2"/>
  <c r="L14" i="2"/>
  <c r="E25" i="1"/>
  <c r="E24" i="1"/>
  <c r="E28" i="1" l="1"/>
  <c r="E76" i="1"/>
  <c r="F76" i="1" s="1"/>
  <c r="G76" i="1" s="1"/>
  <c r="H76" i="1" s="1"/>
  <c r="E40" i="1"/>
  <c r="F40" i="1" s="1"/>
  <c r="G40" i="1" s="1"/>
  <c r="H40" i="1" s="1"/>
  <c r="E52" i="1"/>
  <c r="F52" i="1" s="1"/>
  <c r="G52" i="1" s="1"/>
  <c r="H52" i="1" s="1"/>
  <c r="E100" i="1"/>
  <c r="F100" i="1" s="1"/>
  <c r="G100" i="1" s="1"/>
  <c r="H100" i="1" s="1"/>
  <c r="E112" i="1"/>
  <c r="F112" i="1" s="1"/>
  <c r="G112" i="1" s="1"/>
  <c r="H112" i="1" s="1"/>
  <c r="E88" i="1"/>
  <c r="F88" i="1" s="1"/>
  <c r="G88" i="1" s="1"/>
  <c r="H88" i="1" s="1"/>
  <c r="E64" i="1"/>
  <c r="F64" i="1" s="1"/>
  <c r="G64" i="1" s="1"/>
  <c r="H64" i="1" s="1"/>
  <c r="E27" i="1"/>
  <c r="E39" i="1"/>
  <c r="F39" i="1" s="1"/>
  <c r="G39" i="1" s="1"/>
  <c r="H39" i="1" s="1"/>
  <c r="E87" i="1"/>
  <c r="F87" i="1" s="1"/>
  <c r="G87" i="1" s="1"/>
  <c r="H87" i="1" s="1"/>
  <c r="E99" i="1"/>
  <c r="F99" i="1" s="1"/>
  <c r="G99" i="1" s="1"/>
  <c r="H99" i="1" s="1"/>
  <c r="E63" i="1"/>
  <c r="F63" i="1" s="1"/>
  <c r="G63" i="1" s="1"/>
  <c r="H63" i="1" s="1"/>
  <c r="E111" i="1"/>
  <c r="F111" i="1" s="1"/>
  <c r="G111" i="1" s="1"/>
  <c r="H111" i="1" s="1"/>
  <c r="E51" i="1"/>
  <c r="F51" i="1" s="1"/>
  <c r="G51" i="1" s="1"/>
  <c r="H51" i="1" s="1"/>
  <c r="E75" i="1"/>
  <c r="F75" i="1" s="1"/>
  <c r="G75" i="1" s="1"/>
  <c r="H75" i="1" s="1"/>
  <c r="E31" i="1"/>
  <c r="F31" i="1" s="1"/>
  <c r="G31" i="1" s="1"/>
  <c r="H31" i="1" s="1"/>
  <c r="E43" i="1"/>
  <c r="E91" i="1"/>
  <c r="F91" i="1" s="1"/>
  <c r="G91" i="1" s="1"/>
  <c r="H91" i="1" s="1"/>
  <c r="E67" i="1"/>
  <c r="F67" i="1" s="1"/>
  <c r="G67" i="1" s="1"/>
  <c r="H67" i="1" s="1"/>
  <c r="E115" i="1"/>
  <c r="F115" i="1" s="1"/>
  <c r="G115" i="1" s="1"/>
  <c r="H115" i="1" s="1"/>
  <c r="E79" i="1"/>
  <c r="F79" i="1" s="1"/>
  <c r="G79" i="1" s="1"/>
  <c r="H79" i="1" s="1"/>
  <c r="E55" i="1"/>
  <c r="F55" i="1" s="1"/>
  <c r="G55" i="1" s="1"/>
  <c r="H55" i="1" s="1"/>
  <c r="E103" i="1"/>
  <c r="F103" i="1" s="1"/>
  <c r="G103" i="1" s="1"/>
  <c r="H103" i="1" s="1"/>
  <c r="E80" i="1"/>
  <c r="F80" i="1" s="1"/>
  <c r="G80" i="1" s="1"/>
  <c r="H80" i="1" s="1"/>
  <c r="E56" i="1"/>
  <c r="E104" i="1"/>
  <c r="F104" i="1" s="1"/>
  <c r="G104" i="1" s="1"/>
  <c r="H104" i="1" s="1"/>
  <c r="E116" i="1"/>
  <c r="F116" i="1" s="1"/>
  <c r="G116" i="1" s="1"/>
  <c r="H116" i="1" s="1"/>
  <c r="E44" i="1"/>
  <c r="F44" i="1" s="1"/>
  <c r="G44" i="1" s="1"/>
  <c r="H44" i="1" s="1"/>
  <c r="E92" i="1"/>
  <c r="F92" i="1" s="1"/>
  <c r="G92" i="1" s="1"/>
  <c r="H92" i="1" s="1"/>
  <c r="E68" i="1"/>
  <c r="F68" i="1" s="1"/>
  <c r="G68" i="1" s="1"/>
  <c r="H68" i="1" s="1"/>
  <c r="E29" i="1"/>
  <c r="F29" i="1" s="1"/>
  <c r="G29" i="1" s="1"/>
  <c r="H29" i="1" s="1"/>
  <c r="E65" i="1"/>
  <c r="F65" i="1" s="1"/>
  <c r="G65" i="1" s="1"/>
  <c r="H65" i="1" s="1"/>
  <c r="E113" i="1"/>
  <c r="F113" i="1" s="1"/>
  <c r="G113" i="1" s="1"/>
  <c r="H113" i="1" s="1"/>
  <c r="E41" i="1"/>
  <c r="F41" i="1" s="1"/>
  <c r="G41" i="1" s="1"/>
  <c r="H41" i="1" s="1"/>
  <c r="E89" i="1"/>
  <c r="F89" i="1" s="1"/>
  <c r="G89" i="1" s="1"/>
  <c r="H89" i="1" s="1"/>
  <c r="E101" i="1"/>
  <c r="F101" i="1" s="1"/>
  <c r="G101" i="1" s="1"/>
  <c r="H101" i="1" s="1"/>
  <c r="E77" i="1"/>
  <c r="F77" i="1" s="1"/>
  <c r="G77" i="1" s="1"/>
  <c r="H77" i="1" s="1"/>
  <c r="E53" i="1"/>
  <c r="F53" i="1" s="1"/>
  <c r="G53" i="1" s="1"/>
  <c r="H53" i="1" s="1"/>
  <c r="E33" i="1"/>
  <c r="F33" i="1" s="1"/>
  <c r="G33" i="1" s="1"/>
  <c r="H33" i="1" s="1"/>
  <c r="E69" i="1"/>
  <c r="F69" i="1" s="1"/>
  <c r="G69" i="1" s="1"/>
  <c r="H69" i="1" s="1"/>
  <c r="E117" i="1"/>
  <c r="F117" i="1" s="1"/>
  <c r="G117" i="1" s="1"/>
  <c r="H117" i="1" s="1"/>
  <c r="E45" i="1"/>
  <c r="F45" i="1" s="1"/>
  <c r="G45" i="1" s="1"/>
  <c r="H45" i="1" s="1"/>
  <c r="E93" i="1"/>
  <c r="F93" i="1" s="1"/>
  <c r="G93" i="1" s="1"/>
  <c r="H93" i="1" s="1"/>
  <c r="E57" i="1"/>
  <c r="F57" i="1" s="1"/>
  <c r="G57" i="1" s="1"/>
  <c r="H57" i="1" s="1"/>
  <c r="E105" i="1"/>
  <c r="F105" i="1" s="1"/>
  <c r="G105" i="1" s="1"/>
  <c r="H105" i="1" s="1"/>
  <c r="E81" i="1"/>
  <c r="F81" i="1" s="1"/>
  <c r="G81" i="1" s="1"/>
  <c r="H81" i="1" s="1"/>
  <c r="E54" i="1"/>
  <c r="F54" i="1" s="1"/>
  <c r="G54" i="1" s="1"/>
  <c r="H54" i="1" s="1"/>
  <c r="E102" i="1"/>
  <c r="F102" i="1" s="1"/>
  <c r="G102" i="1" s="1"/>
  <c r="H102" i="1" s="1"/>
  <c r="E78" i="1"/>
  <c r="F78" i="1" s="1"/>
  <c r="G78" i="1" s="1"/>
  <c r="H78" i="1" s="1"/>
  <c r="E90" i="1"/>
  <c r="F90" i="1" s="1"/>
  <c r="G90" i="1" s="1"/>
  <c r="H90" i="1" s="1"/>
  <c r="E66" i="1"/>
  <c r="F66" i="1" s="1"/>
  <c r="G66" i="1" s="1"/>
  <c r="H66" i="1" s="1"/>
  <c r="E114" i="1"/>
  <c r="F114" i="1" s="1"/>
  <c r="G114" i="1" s="1"/>
  <c r="H114" i="1" s="1"/>
  <c r="E42" i="1"/>
  <c r="E58" i="1"/>
  <c r="F58" i="1" s="1"/>
  <c r="G58" i="1" s="1"/>
  <c r="H58" i="1" s="1"/>
  <c r="E106" i="1"/>
  <c r="F106" i="1" s="1"/>
  <c r="G106" i="1" s="1"/>
  <c r="H106" i="1" s="1"/>
  <c r="E82" i="1"/>
  <c r="F82" i="1" s="1"/>
  <c r="G82" i="1" s="1"/>
  <c r="H82" i="1" s="1"/>
  <c r="E46" i="1"/>
  <c r="F46" i="1" s="1"/>
  <c r="G46" i="1" s="1"/>
  <c r="H46" i="1" s="1"/>
  <c r="E70" i="1"/>
  <c r="F70" i="1" s="1"/>
  <c r="E118" i="1"/>
  <c r="F118" i="1" s="1"/>
  <c r="G118" i="1" s="1"/>
  <c r="H118" i="1" s="1"/>
  <c r="E94" i="1"/>
  <c r="F94" i="1" s="1"/>
  <c r="G94" i="1" s="1"/>
  <c r="H94" i="1" s="1"/>
  <c r="E32" i="1"/>
  <c r="F32" i="1" s="1"/>
  <c r="G32" i="1" s="1"/>
  <c r="H32" i="1" s="1"/>
  <c r="F50" i="1"/>
  <c r="G50" i="1" s="1"/>
  <c r="H50" i="1" s="1"/>
  <c r="E26" i="1"/>
  <c r="E30" i="1"/>
  <c r="F30" i="1" s="1"/>
  <c r="G30" i="1" s="1"/>
  <c r="H30" i="1" s="1"/>
  <c r="E34" i="1"/>
  <c r="F34" i="1" s="1"/>
  <c r="G34" i="1" s="1"/>
  <c r="H34" i="1" s="1"/>
  <c r="F108" i="1"/>
  <c r="G108" i="1" s="1"/>
  <c r="H108" i="1" s="1"/>
  <c r="F107" i="1"/>
  <c r="G107" i="1" s="1"/>
  <c r="H107" i="1" s="1"/>
  <c r="F97" i="1"/>
  <c r="G97" i="1" s="1"/>
  <c r="H97" i="1" s="1"/>
  <c r="F43" i="1"/>
  <c r="G43" i="1" s="1"/>
  <c r="H43" i="1" s="1"/>
  <c r="F74" i="1"/>
  <c r="G74" i="1" s="1"/>
  <c r="H74" i="1" s="1"/>
  <c r="F37" i="1"/>
  <c r="G37" i="1" s="1"/>
  <c r="H37" i="1" s="1"/>
  <c r="F98" i="1"/>
  <c r="G98" i="1" s="1"/>
  <c r="H98" i="1" s="1"/>
  <c r="F61" i="1"/>
  <c r="G61" i="1" s="1"/>
  <c r="H61" i="1" s="1"/>
  <c r="F85" i="1"/>
  <c r="G85" i="1" s="1"/>
  <c r="H85" i="1" s="1"/>
  <c r="F110" i="1"/>
  <c r="G110" i="1" s="1"/>
  <c r="H110" i="1" s="1"/>
  <c r="F62" i="1"/>
  <c r="G62" i="1" s="1"/>
  <c r="H62" i="1" s="1"/>
  <c r="F86" i="1"/>
  <c r="G86" i="1" s="1"/>
  <c r="H86" i="1" s="1"/>
  <c r="F38" i="1"/>
  <c r="G38" i="1" s="1"/>
  <c r="H38" i="1" s="1"/>
  <c r="F56" i="1"/>
  <c r="G56" i="1" s="1"/>
  <c r="H56" i="1" s="1"/>
  <c r="F42" i="1"/>
  <c r="G42" i="1" s="1"/>
  <c r="H42" i="1" s="1"/>
  <c r="F109" i="1"/>
  <c r="G109" i="1" s="1"/>
  <c r="H109" i="1" s="1"/>
  <c r="F49" i="1"/>
  <c r="G49" i="1" s="1"/>
  <c r="H49" i="1" s="1"/>
  <c r="F73" i="1"/>
  <c r="G73" i="1" s="1"/>
  <c r="H73" i="1" s="1"/>
  <c r="F48" i="1"/>
  <c r="G48" i="1" s="1"/>
  <c r="H48" i="1" s="1"/>
  <c r="F96" i="1"/>
  <c r="G96" i="1" s="1"/>
  <c r="H96" i="1" s="1"/>
  <c r="F36" i="1"/>
  <c r="G36" i="1" s="1"/>
  <c r="H36" i="1" s="1"/>
  <c r="F84" i="1"/>
  <c r="G84" i="1" s="1"/>
  <c r="H84" i="1" s="1"/>
  <c r="F72" i="1"/>
  <c r="G72" i="1" s="1"/>
  <c r="H72" i="1" s="1"/>
  <c r="F60" i="1"/>
  <c r="G60" i="1" s="1"/>
  <c r="H60" i="1" s="1"/>
  <c r="F35" i="1"/>
  <c r="G35" i="1" s="1"/>
  <c r="H35" i="1" s="1"/>
  <c r="F47" i="1"/>
  <c r="G47" i="1" s="1"/>
  <c r="H47" i="1" s="1"/>
  <c r="F59" i="1"/>
  <c r="G59" i="1" s="1"/>
  <c r="H59" i="1" s="1"/>
  <c r="F71" i="1"/>
  <c r="G71" i="1" s="1"/>
  <c r="H71" i="1" s="1"/>
  <c r="F83" i="1"/>
  <c r="G83" i="1" s="1"/>
  <c r="H83" i="1" s="1"/>
  <c r="F95" i="1"/>
  <c r="G95" i="1" s="1"/>
  <c r="H95" i="1" s="1"/>
  <c r="G70" i="1" l="1"/>
  <c r="H70" i="1" s="1"/>
  <c r="B4" i="1"/>
  <c r="F28" i="1" l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H24" i="1" l="1"/>
  <c r="H25" i="1"/>
  <c r="H26" i="1"/>
  <c r="H27" i="1"/>
  <c r="H28" i="1"/>
  <c r="H23" i="1"/>
  <c r="B5" i="1"/>
  <c r="B3" i="1"/>
</calcChain>
</file>

<file path=xl/sharedStrings.xml><?xml version="1.0" encoding="utf-8"?>
<sst xmlns="http://schemas.openxmlformats.org/spreadsheetml/2006/main" count="1141" uniqueCount="476">
  <si>
    <t>[Header]</t>
  </si>
  <si>
    <t>IEMFileVersion</t>
  </si>
  <si>
    <t>Investigator Name</t>
  </si>
  <si>
    <t>Experiment Name</t>
  </si>
  <si>
    <t>Date</t>
  </si>
  <si>
    <t>Workflow</t>
  </si>
  <si>
    <t>GenerateFASTQ</t>
  </si>
  <si>
    <t>Application</t>
  </si>
  <si>
    <t>FASTQ Only</t>
  </si>
  <si>
    <t>Assay</t>
  </si>
  <si>
    <t>Description</t>
  </si>
  <si>
    <t>Chemistry</t>
  </si>
  <si>
    <t>Amplicon</t>
  </si>
  <si>
    <t>[Reads]</t>
  </si>
  <si>
    <t>[Settings]</t>
  </si>
  <si>
    <t>ReverseComplement</t>
  </si>
  <si>
    <t>Adapter</t>
  </si>
  <si>
    <t>CTGTCTCTTATACACATCT</t>
  </si>
  <si>
    <t>QualityScoreTrim</t>
  </si>
  <si>
    <t>[Data]</t>
  </si>
  <si>
    <t>Sample_ID</t>
  </si>
  <si>
    <t>Sample_Name</t>
  </si>
  <si>
    <t>Sample_Plate</t>
  </si>
  <si>
    <t>Sample_Well</t>
  </si>
  <si>
    <t>I7_Index_ID</t>
  </si>
  <si>
    <t>index</t>
  </si>
  <si>
    <t>I5_Index_ID</t>
  </si>
  <si>
    <t>index2</t>
  </si>
  <si>
    <t>Sample_Project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</si>
  <si>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</si>
  <si>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</si>
  <si>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</si>
  <si>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</si>
  <si>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</si>
  <si>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</si>
  <si>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</si>
  <si>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</si>
  <si>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</si>
  <si>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N726</t>
  </si>
  <si>
    <t>CCTAAGAC</t>
  </si>
  <si>
    <t>A10</t>
  </si>
  <si>
    <t>N727</t>
  </si>
  <si>
    <t>CGATCAGT</t>
  </si>
  <si>
    <t>A11</t>
  </si>
  <si>
    <t>N728</t>
  </si>
  <si>
    <t>TGCAGCTA</t>
  </si>
  <si>
    <t>A12</t>
  </si>
  <si>
    <t>N729</t>
  </si>
  <si>
    <t>TCGACGTC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</si>
  <si>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</si>
  <si>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</si>
  <si>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</si>
  <si>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</si>
  <si>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</si>
  <si>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</si>
  <si>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</si>
  <si>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</si>
  <si>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</si>
  <si>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</si>
  <si>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</si>
  <si>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</si>
  <si>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D</t>
  </si>
  <si>
    <t>A</t>
  </si>
  <si>
    <t>B</t>
  </si>
  <si>
    <t>C</t>
  </si>
  <si>
    <t>E</t>
  </si>
  <si>
    <t>F</t>
  </si>
  <si>
    <t>G</t>
  </si>
  <si>
    <t>H</t>
  </si>
  <si>
    <t>S502</t>
  </si>
  <si>
    <t>S503</t>
  </si>
  <si>
    <t>S505</t>
  </si>
  <si>
    <t>S506</t>
  </si>
  <si>
    <t>S507</t>
  </si>
  <si>
    <t>S508</t>
  </si>
  <si>
    <t>S510</t>
  </si>
  <si>
    <t>S511</t>
  </si>
  <si>
    <t>CTCTCTAT</t>
  </si>
  <si>
    <t>TATCCTCT</t>
  </si>
  <si>
    <t>GTAAGGAG</t>
  </si>
  <si>
    <t>ACTGCATA</t>
  </si>
  <si>
    <t>AAGGAGTA</t>
  </si>
  <si>
    <t>CTAAGCCT</t>
  </si>
  <si>
    <t>CGTCTAAT</t>
  </si>
  <si>
    <t>TCTCTCCG</t>
  </si>
  <si>
    <t>N701</t>
  </si>
  <si>
    <t>N702</t>
  </si>
  <si>
    <t>N703</t>
  </si>
  <si>
    <t>N704</t>
  </si>
  <si>
    <t>N705</t>
  </si>
  <si>
    <t>N706</t>
  </si>
  <si>
    <t>N707</t>
  </si>
  <si>
    <t>N710</t>
  </si>
  <si>
    <t>N711</t>
  </si>
  <si>
    <t>TAAGGCGA</t>
  </si>
  <si>
    <t>CGTACTAG</t>
  </si>
  <si>
    <t>AGGCAGAA</t>
  </si>
  <si>
    <t>TCCTGAGC</t>
  </si>
  <si>
    <t>GGACTCCT</t>
  </si>
  <si>
    <t>TAGGCATG</t>
  </si>
  <si>
    <t>CTCTCTAC</t>
  </si>
  <si>
    <t>CGAGGCTG</t>
  </si>
  <si>
    <t>AAGAGGCA</t>
  </si>
  <si>
    <t>N708</t>
  </si>
  <si>
    <t>CAGAGAGG</t>
  </si>
  <si>
    <t>N709</t>
  </si>
  <si>
    <t>GCTACGCT</t>
  </si>
  <si>
    <t>N730</t>
  </si>
  <si>
    <t>AGCAGGAG</t>
  </si>
  <si>
    <t>S501</t>
  </si>
  <si>
    <t>TAGATCGC</t>
  </si>
  <si>
    <t>S504</t>
  </si>
  <si>
    <t>AGAGTAGA</t>
  </si>
  <si>
    <t>S509</t>
  </si>
  <si>
    <t>GACTAGGC</t>
  </si>
  <si>
    <t>Nextera XT</t>
  </si>
  <si>
    <t>»</t>
  </si>
  <si>
    <t>i5 index</t>
  </si>
  <si>
    <t>i7 index</t>
  </si>
  <si>
    <t xml:space="preserve">e.g. HLARun.csv </t>
  </si>
  <si>
    <t>The *.csv file format will save ONLY the active/selected sheet.  Click OK when prompted to save the SampleSheet</t>
  </si>
  <si>
    <r>
      <t xml:space="preserve">Select the SampleSheet tab and save it as a </t>
    </r>
    <r>
      <rPr>
        <i/>
        <sz val="14"/>
        <color theme="0"/>
        <rFont val="Segoe Condensed"/>
        <family val="2"/>
      </rPr>
      <t>(*.csv)</t>
    </r>
    <r>
      <rPr>
        <i/>
        <sz val="12"/>
        <color theme="0"/>
        <rFont val="Segoe Condensed"/>
        <family val="2"/>
      </rPr>
      <t xml:space="preserve"> (Comma delimited)</t>
    </r>
    <r>
      <rPr>
        <b/>
        <sz val="14"/>
        <color theme="0"/>
        <rFont val="Segoe Condensed"/>
        <family val="2"/>
      </rPr>
      <t xml:space="preserve"> file for MiSeq upload </t>
    </r>
  </si>
  <si>
    <t>Fill in sample and i5 index information in the table below</t>
  </si>
  <si>
    <t>(Fill in i5 index or leave blank if the well is empty)</t>
  </si>
  <si>
    <t>S517</t>
  </si>
  <si>
    <t>GCGTAAGA</t>
  </si>
  <si>
    <t>S513</t>
  </si>
  <si>
    <t>TCGACTAG</t>
  </si>
  <si>
    <t>S515</t>
  </si>
  <si>
    <t>TTCTAGCT</t>
  </si>
  <si>
    <t>S516</t>
  </si>
  <si>
    <t>CCTAGAGT</t>
  </si>
  <si>
    <t>S518</t>
  </si>
  <si>
    <t>CTATTAAG</t>
  </si>
  <si>
    <t>S520</t>
  </si>
  <si>
    <t>AAGGCTAT</t>
  </si>
  <si>
    <t>S521</t>
  </si>
  <si>
    <t>GAGCCTTA</t>
  </si>
  <si>
    <t>S512</t>
  </si>
  <si>
    <t>GGATCTTC</t>
  </si>
  <si>
    <t>S514</t>
  </si>
  <si>
    <t>AGCATCTC</t>
  </si>
  <si>
    <t>S519</t>
  </si>
  <si>
    <t>TTACGTCC</t>
  </si>
  <si>
    <t>N712</t>
  </si>
  <si>
    <t>GTAGAGGA</t>
  </si>
  <si>
    <t>N713</t>
  </si>
  <si>
    <t>GTAGTACG</t>
  </si>
  <si>
    <t>N714</t>
  </si>
  <si>
    <t>GCTCATGA</t>
  </si>
  <si>
    <t>N715</t>
  </si>
  <si>
    <t>ATCTCAGG</t>
  </si>
  <si>
    <t>N716</t>
  </si>
  <si>
    <t>ACTCGCTA</t>
  </si>
  <si>
    <t>N717</t>
  </si>
  <si>
    <t>CTCCTGCT</t>
  </si>
  <si>
    <t>N718</t>
  </si>
  <si>
    <t>GGAGCTAC</t>
  </si>
  <si>
    <t>N719</t>
  </si>
  <si>
    <t>GCGTAGTA</t>
  </si>
  <si>
    <t>N720</t>
  </si>
  <si>
    <t>CGGAGCCT</t>
  </si>
  <si>
    <t>N721</t>
  </si>
  <si>
    <t>TACGCTGC</t>
  </si>
  <si>
    <t>TruSight HLA V2</t>
  </si>
  <si>
    <t>Fill in only yellow cells with run details</t>
  </si>
  <si>
    <t>User Initials</t>
  </si>
  <si>
    <t>NPP plate layout</t>
  </si>
  <si>
    <t>Sample_Name,  Sample_Plate &amp; Sample_Project columns should be blank</t>
  </si>
  <si>
    <t>Experiment name</t>
  </si>
  <si>
    <t>Date Format: DD/MM/YYYY</t>
  </si>
  <si>
    <r>
      <t xml:space="preserve">Sample Name
</t>
    </r>
    <r>
      <rPr>
        <b/>
        <sz val="11"/>
        <rFont val="Segoe Condensed"/>
        <family val="2"/>
      </rPr>
      <t>(Fill in sample name or leave blank if the well is empty)</t>
    </r>
  </si>
  <si>
    <t>EXPERIMENT NAME MUST BE NUMBERS AND LETTERS ONLY. (10 character limit)</t>
  </si>
  <si>
    <t>•SAMPLE NAMES MUST BE NUMBERS AND LETTERS ONLY.</t>
  </si>
  <si>
    <t>If the total number of samples in the run is less than 96, delete unused rows SampleSheet tab</t>
  </si>
  <si>
    <t>Sample 
1 →12</t>
  </si>
  <si>
    <t>Sample
13 →24</t>
  </si>
  <si>
    <t>Sample
25 →36</t>
  </si>
  <si>
    <t>Sample
37 →48</t>
  </si>
  <si>
    <t>Sample
49 →60</t>
  </si>
  <si>
    <t>Sample
61 →72</t>
  </si>
  <si>
    <t>Sample
73 →84</t>
  </si>
  <si>
    <t>Sample
85 →96</t>
  </si>
  <si>
    <t>(Fill in i7 index or leave blank if the well is empty)</t>
  </si>
  <si>
    <t>•i5 index name must be S504 not 504</t>
  </si>
  <si>
    <t>•i7 index name must be N701 not 701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</si>
  <si>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</si>
  <si>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</si>
  <si>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</si>
  <si>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</si>
  <si>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</si>
  <si>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</si>
  <si>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</si>
  <si>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</si>
  <si>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</si>
  <si>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</si>
  <si>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</si>
  <si>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</si>
  <si>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</si>
  <si>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</si>
  <si>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</si>
  <si>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</si>
  <si>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</si>
  <si>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</si>
  <si>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</si>
  <si>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</si>
  <si>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</si>
  <si>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</si>
  <si>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</si>
  <si>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</si>
  <si>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</si>
  <si>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</si>
  <si>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</si>
  <si>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</si>
  <si>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</si>
  <si>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</si>
  <si>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</si>
  <si>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</si>
  <si>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</si>
  <si>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</si>
  <si>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</si>
  <si>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</si>
  <si>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</si>
  <si>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</si>
  <si>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</si>
  <si>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</si>
  <si>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</si>
  <si>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</si>
  <si>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</si>
  <si>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</si>
  <si>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</si>
  <si>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</si>
  <si>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</si>
  <si>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</si>
  <si>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</si>
  <si>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</si>
  <si>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</si>
  <si>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</si>
  <si>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</si>
  <si>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</si>
  <si>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</si>
  <si>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</si>
  <si>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</si>
  <si>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</si>
  <si>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</si>
  <si>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</si>
  <si>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</si>
  <si>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</si>
  <si>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</si>
  <si>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</si>
  <si>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</si>
  <si>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</si>
  <si>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</si>
  <si>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</si>
  <si>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</si>
  <si>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</si>
  <si>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</si>
  <si>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</si>
  <si>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Sample1</t>
  </si>
  <si>
    <t>Sample2</t>
  </si>
  <si>
    <t>Sample3</t>
  </si>
  <si>
    <t>Sample4</t>
  </si>
  <si>
    <t>Sample5</t>
  </si>
  <si>
    <t>Sample6</t>
  </si>
  <si>
    <t>Sample7</t>
  </si>
  <si>
    <t>Sample8</t>
  </si>
  <si>
    <t>Sample9</t>
  </si>
  <si>
    <t>Sample10</t>
  </si>
  <si>
    <t>Sample11</t>
  </si>
  <si>
    <t>Sample12</t>
  </si>
  <si>
    <t>Sample13</t>
  </si>
  <si>
    <t>Sample14</t>
  </si>
  <si>
    <t>Sample15</t>
  </si>
  <si>
    <t>Sample16</t>
  </si>
  <si>
    <t>Sample17</t>
  </si>
  <si>
    <t>Sample18</t>
  </si>
  <si>
    <t>Sample19</t>
  </si>
  <si>
    <t>Sample20</t>
  </si>
  <si>
    <t>Sample21</t>
  </si>
  <si>
    <t>Sample22</t>
  </si>
  <si>
    <t>Sample23</t>
  </si>
  <si>
    <t>Sample24</t>
  </si>
  <si>
    <t>Sample25</t>
  </si>
  <si>
    <t>Sample26</t>
  </si>
  <si>
    <t>Sample27</t>
  </si>
  <si>
    <t>Sample28</t>
  </si>
  <si>
    <t>Sample29</t>
  </si>
  <si>
    <t>Sample30</t>
  </si>
  <si>
    <t>Sample31</t>
  </si>
  <si>
    <t>Sample32</t>
  </si>
  <si>
    <t>Sample33</t>
  </si>
  <si>
    <t>Sample34</t>
  </si>
  <si>
    <t>Sample35</t>
  </si>
  <si>
    <t>Sample36</t>
  </si>
  <si>
    <t>Sample49</t>
  </si>
  <si>
    <t>Sample37</t>
  </si>
  <si>
    <t>Sample38</t>
  </si>
  <si>
    <t>Sample39</t>
  </si>
  <si>
    <t>Sample40</t>
  </si>
  <si>
    <t>Sample41</t>
  </si>
  <si>
    <t>Sample42</t>
  </si>
  <si>
    <t>Sample43</t>
  </si>
  <si>
    <t>Sample44</t>
  </si>
  <si>
    <t>Sample45</t>
  </si>
  <si>
    <t>Sample46</t>
  </si>
  <si>
    <t>Sample47</t>
  </si>
  <si>
    <t>Sample48</t>
  </si>
  <si>
    <t>Sample50</t>
  </si>
  <si>
    <t>Sample51</t>
  </si>
  <si>
    <t>Sample52</t>
  </si>
  <si>
    <t>Sample53</t>
  </si>
  <si>
    <t>Sample54</t>
  </si>
  <si>
    <t>Sample55</t>
  </si>
  <si>
    <t>Sample56</t>
  </si>
  <si>
    <t>Sample57</t>
  </si>
  <si>
    <t>Sample58</t>
  </si>
  <si>
    <t>Sample59</t>
  </si>
  <si>
    <t>Sample60</t>
  </si>
  <si>
    <t>Sample61</t>
  </si>
  <si>
    <t>Sample62</t>
  </si>
  <si>
    <t>Sample63</t>
  </si>
  <si>
    <t>Sample64</t>
  </si>
  <si>
    <t>Sample65</t>
  </si>
  <si>
    <t>Sample66</t>
  </si>
  <si>
    <t>Sample67</t>
  </si>
  <si>
    <t>Sample68</t>
  </si>
  <si>
    <t>Sample69</t>
  </si>
  <si>
    <t>Sample70</t>
  </si>
  <si>
    <t>Sample71</t>
  </si>
  <si>
    <t>Sample72</t>
  </si>
  <si>
    <t>Sample73</t>
  </si>
  <si>
    <t>Sample85</t>
  </si>
  <si>
    <t>Sample74</t>
  </si>
  <si>
    <t>Sample75</t>
  </si>
  <si>
    <t>Sample76</t>
  </si>
  <si>
    <t>Sample77</t>
  </si>
  <si>
    <t>Sample78</t>
  </si>
  <si>
    <t>Sample79</t>
  </si>
  <si>
    <t>Sample80</t>
  </si>
  <si>
    <t>Sample81</t>
  </si>
  <si>
    <t>Sample82</t>
  </si>
  <si>
    <t>Sample83</t>
  </si>
  <si>
    <t>Sample84</t>
  </si>
  <si>
    <t>Sample86</t>
  </si>
  <si>
    <t>Sample87</t>
  </si>
  <si>
    <t>Sample88</t>
  </si>
  <si>
    <t>Sample89</t>
  </si>
  <si>
    <t>Sample90</t>
  </si>
  <si>
    <t>Sample91</t>
  </si>
  <si>
    <t>Sample92</t>
  </si>
  <si>
    <t>Sample93</t>
  </si>
  <si>
    <t>Sample94</t>
  </si>
  <si>
    <t>Sample95</t>
  </si>
  <si>
    <t>Sample96</t>
  </si>
  <si>
    <t>NK</t>
  </si>
  <si>
    <t>Nextera XT Kit (optional)</t>
  </si>
  <si>
    <t>XT v2 Set A</t>
  </si>
  <si>
    <t>XT v2 Set B</t>
  </si>
  <si>
    <t>XT v2 Set C</t>
  </si>
  <si>
    <t>XT v2 Set D</t>
  </si>
  <si>
    <t>XT index kit 24 indexes, 96 samples</t>
  </si>
  <si>
    <t>N722</t>
  </si>
  <si>
    <t>N723</t>
  </si>
  <si>
    <t>N724</t>
  </si>
  <si>
    <t>S522</t>
  </si>
  <si>
    <t>13/04/2016</t>
  </si>
  <si>
    <t>Example</t>
  </si>
  <si>
    <t>TTATGCGA</t>
  </si>
  <si>
    <t>ATGCGCAG</t>
  </si>
  <si>
    <t>TAGCGCTC</t>
  </si>
  <si>
    <t>ACTGAGCG</t>
  </si>
  <si>
    <t>Sample1-HLA-Example</t>
  </si>
  <si>
    <t>Sample2-HLA-Example</t>
  </si>
  <si>
    <t>Sample3-HLA-Example</t>
  </si>
  <si>
    <t>Sample4-HLA-Example</t>
  </si>
  <si>
    <t>Sample5-HLA-Example</t>
  </si>
  <si>
    <t>Sample6-HLA-Example</t>
  </si>
  <si>
    <t>Sample7-HLA-Example</t>
  </si>
  <si>
    <t>Sample8-HLA-Example</t>
  </si>
  <si>
    <t>Sample9-HLA-Example</t>
  </si>
  <si>
    <t>Sample10-HLA-Example</t>
  </si>
  <si>
    <t>Sample11-HLA-Example</t>
  </si>
  <si>
    <t>Sample12-HLA-Example</t>
  </si>
  <si>
    <t>Sample13-HLA-Example</t>
  </si>
  <si>
    <t>Sample14-HLA-Example</t>
  </si>
  <si>
    <t>Sample15-HLA-Example</t>
  </si>
  <si>
    <t>Sample16-HLA-Example</t>
  </si>
  <si>
    <t>Sample17-HLA-Example</t>
  </si>
  <si>
    <t>Sample18-HLA-Example</t>
  </si>
  <si>
    <t>Sample19-HLA-Example</t>
  </si>
  <si>
    <t>Sample20-HLA-Example</t>
  </si>
  <si>
    <t>Sample21-HLA-Example</t>
  </si>
  <si>
    <t>Sample22-HLA-Example</t>
  </si>
  <si>
    <t>Sample23-HLA-Example</t>
  </si>
  <si>
    <t>Sample24-HLA-Example</t>
  </si>
  <si>
    <t>Sample25-HLA-Example</t>
  </si>
  <si>
    <t>Sample26-HLA-Example</t>
  </si>
  <si>
    <t>Sample27-HLA-Example</t>
  </si>
  <si>
    <t>Sample28-HLA-Example</t>
  </si>
  <si>
    <t>Sample29-HLA-Example</t>
  </si>
  <si>
    <t>Sample30-HLA-Example</t>
  </si>
  <si>
    <t>Sample31-HLA-Example</t>
  </si>
  <si>
    <t>Sample32-HLA-Example</t>
  </si>
  <si>
    <t>Sample33-HLA-Example</t>
  </si>
  <si>
    <t>Sample34-HLA-Example</t>
  </si>
  <si>
    <t>Sample35-HLA-Example</t>
  </si>
  <si>
    <t>Sample36-HLA-Example</t>
  </si>
  <si>
    <t>Sample37-HLA-Example</t>
  </si>
  <si>
    <t>Sample38-HLA-Example</t>
  </si>
  <si>
    <t>Sample39-HLA-Example</t>
  </si>
  <si>
    <t>Sample40-HLA-Example</t>
  </si>
  <si>
    <t>Sample41-HLA-Example</t>
  </si>
  <si>
    <t>Sample42-HLA-Example</t>
  </si>
  <si>
    <t>Sample43-HLA-Example</t>
  </si>
  <si>
    <t>Sample44-HLA-Example</t>
  </si>
  <si>
    <t>Sample45-HLA-Example</t>
  </si>
  <si>
    <t>Sample46-HLA-Example</t>
  </si>
  <si>
    <t>Sample47-HLA-Example</t>
  </si>
  <si>
    <t>Sample48-HLA-Example</t>
  </si>
  <si>
    <t>Sample49-HLA-Example</t>
  </si>
  <si>
    <t>Sample50-HLA-Example</t>
  </si>
  <si>
    <t>Sample51-HLA-Example</t>
  </si>
  <si>
    <t>Sample52-HLA-Example</t>
  </si>
  <si>
    <t>Sample53-HLA-Example</t>
  </si>
  <si>
    <t>Sample54-HLA-Example</t>
  </si>
  <si>
    <t>Sample55-HLA-Example</t>
  </si>
  <si>
    <t>Sample56-HLA-Example</t>
  </si>
  <si>
    <t>Sample57-HLA-Example</t>
  </si>
  <si>
    <t>Sample58-HLA-Example</t>
  </si>
  <si>
    <t>Sample59-HLA-Example</t>
  </si>
  <si>
    <t>Sample60-HLA-Example</t>
  </si>
  <si>
    <t>Sample61-HLA-Example</t>
  </si>
  <si>
    <t>Sample62-HLA-Example</t>
  </si>
  <si>
    <t>Sample63-HLA-Example</t>
  </si>
  <si>
    <t>Sample64-HLA-Example</t>
  </si>
  <si>
    <t>Sample65-HLA-Example</t>
  </si>
  <si>
    <t>Sample66-HLA-Example</t>
  </si>
  <si>
    <t>Sample67-HLA-Example</t>
  </si>
  <si>
    <t>Sample68-HLA-Example</t>
  </si>
  <si>
    <t>Sample69-HLA-Example</t>
  </si>
  <si>
    <t>Sample70-HLA-Example</t>
  </si>
  <si>
    <t>Sample71-HLA-Example</t>
  </si>
  <si>
    <t>Sample72-HLA-Example</t>
  </si>
  <si>
    <t>Sample73-HLA-Example</t>
  </si>
  <si>
    <t>Sample74-HLA-Example</t>
  </si>
  <si>
    <t>Sample75-HLA-Example</t>
  </si>
  <si>
    <t>Sample76-HLA-Example</t>
  </si>
  <si>
    <t>Sample77-HLA-Example</t>
  </si>
  <si>
    <t>Sample78-HLA-Example</t>
  </si>
  <si>
    <t>Sample79-HLA-Example</t>
  </si>
  <si>
    <t>Sample80-HLA-Example</t>
  </si>
  <si>
    <t>Sample81-HLA-Example</t>
  </si>
  <si>
    <t>Sample82-HLA-Example</t>
  </si>
  <si>
    <t>Sample83-HLA-Example</t>
  </si>
  <si>
    <t>Sample84-HLA-Example</t>
  </si>
  <si>
    <t>Sample85-HLA-Example</t>
  </si>
  <si>
    <t>Sample86-HLA-Example</t>
  </si>
  <si>
    <t>Sample87-HLA-Example</t>
  </si>
  <si>
    <t>Sample88-HLA-Example</t>
  </si>
  <si>
    <t>Sample89-HLA-Example</t>
  </si>
  <si>
    <t>Sample90-HLA-Example</t>
  </si>
  <si>
    <t>Sample91-HLA-Example</t>
  </si>
  <si>
    <t>Sample92-HLA-Example</t>
  </si>
  <si>
    <t>Sample93-HLA-Example</t>
  </si>
  <si>
    <t>Sample94-HLA-Example</t>
  </si>
  <si>
    <t>Sample95-HLA-Example</t>
  </si>
  <si>
    <t>Sample96-HLA-Example</t>
  </si>
  <si>
    <t>If the total number of samples in the run is less than 96, delete unused rows in the SampleSheet tab</t>
  </si>
  <si>
    <t xml:space="preserve">Nextera XT Index Kit </t>
  </si>
  <si>
    <t>OPTIONAL Use drop-down menu to autopopulate indexes</t>
  </si>
  <si>
    <t>Version</t>
  </si>
  <si>
    <t>ER#</t>
  </si>
  <si>
    <t>Description of Change</t>
  </si>
  <si>
    <t>Initial Release</t>
  </si>
  <si>
    <t>00</t>
  </si>
  <si>
    <t>Effective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</si>
</sst>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yyyy\-mm\-dd"/>
    <numFmt numFmtId="165" formatCode="mmmm\ d\,\ yyyy"/>
  </numFmts>
  <fonts count="9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Segoe Condensed"/>
      <family val="2"/>
    </font>
    <font>
      <b/>
      <sz val="14"/>
      <color theme="0"/>
      <name val="Calibri"/>
      <family val="2"/>
      <scheme val="minor"/>
    </font>
    <font>
      <sz val="11"/>
      <color theme="1"/>
      <name val="Segoe Condensed"/>
      <family val="2"/>
    </font>
    <font>
      <b/>
      <sz val="28"/>
      <color theme="0"/>
      <name val="Segoe Condensed"/>
      <family val="2"/>
    </font>
    <font>
      <b/>
      <sz val="14"/>
      <color theme="0"/>
      <name val="Bernard MT Condensed"/>
      <family val="1"/>
    </font>
    <font>
      <i/>
      <sz val="10"/>
      <color theme="0" tint="-0.499984740745262"/>
      <name val="Segoe Condensed"/>
      <family val="2"/>
    </font>
    <font>
      <b/>
      <i/>
      <sz val="14"/>
      <color theme="1"/>
      <name val="Segoe Condensed"/>
      <family val="2"/>
    </font>
    <font>
      <b/>
      <i/>
      <sz val="11"/>
      <color theme="1"/>
      <name val="Segoe Condensed"/>
      <family val="2"/>
    </font>
    <font>
      <b/>
      <sz val="14"/>
      <color theme="1"/>
      <name val="Segoe Condensed"/>
      <family val="2"/>
    </font>
    <font>
      <b/>
      <sz val="14"/>
      <color theme="1"/>
      <name val="Bernard MT Condensed"/>
      <family val="1"/>
    </font>
    <font>
      <sz val="11"/>
      <color theme="0" tint="-0.14999847407452621"/>
      <name val="Calibri"/>
      <family val="2"/>
      <scheme val="minor"/>
    </font>
    <font>
      <sz val="14"/>
      <color theme="0" tint="-0.499984740745262"/>
      <name val="Vijaya"/>
      <family val="2"/>
    </font>
    <font>
      <i/>
      <sz val="14"/>
      <color theme="0"/>
      <name val="Segoe Condensed"/>
      <family val="2"/>
    </font>
    <font>
      <b/>
      <sz val="11"/>
      <color theme="1" tint="0.249977111117893"/>
      <name val="Segoe Condensed"/>
      <family val="2"/>
    </font>
    <font>
      <i/>
      <sz val="12"/>
      <color theme="0"/>
      <name val="Segoe Condensed"/>
      <family val="2"/>
    </font>
    <font>
      <sz val="11"/>
      <color theme="0" tint="-0.34998626667073579"/>
      <name val="Vijaya"/>
      <family val="2"/>
    </font>
    <font>
      <b/>
      <sz val="14"/>
      <name val="Segoe Condensed"/>
      <family val="2"/>
    </font>
    <font>
      <sz val="11"/>
      <name val="Calibri"/>
      <family val="2"/>
      <scheme val="minor"/>
    </font>
    <font>
      <b/>
      <sz val="20"/>
      <color theme="0"/>
      <name val="Segoe Condensed"/>
      <family val="2"/>
    </font>
    <font>
      <b/>
      <sz val="16"/>
      <name val="Vijaya"/>
      <family val="2"/>
    </font>
    <font>
      <b/>
      <sz val="16"/>
      <color theme="1" tint="0.249977111117893"/>
      <name val="Vijaya"/>
      <family val="2"/>
    </font>
    <font>
      <b/>
      <sz val="11"/>
      <name val="Segoe Condensed"/>
      <family val="2"/>
    </font>
    <font>
      <b/>
      <sz val="16"/>
      <color rgb="FFFF0000"/>
      <name val="Vijaya"/>
      <family val="2"/>
    </font>
    <font>
      <b/>
      <i/>
      <sz val="14"/>
      <name val="Segoe Condensed"/>
      <family val="2"/>
    </font>
    <font>
      <b/>
      <sz val="11"/>
      <color theme="1"/>
      <name val="Segoe Condensed"/>
      <family val="2"/>
    </font>
    <font>
      <i/>
      <sz val="11"/>
      <name val="Segoe Condensed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indexed="9"/>
      <name val="Calibri"/>
      <family val="2"/>
    </font>
    <font>
      <sz val="10"/>
      <color theme="0"/>
      <name val="Calibri"/>
      <family val="2"/>
      <scheme val="minor"/>
    </font>
    <font>
      <sz val="11"/>
      <color indexed="20"/>
      <name val="Calibri"/>
      <family val="2"/>
    </font>
    <font>
      <sz val="10"/>
      <color rgb="FF9C0006"/>
      <name val="Calibri"/>
      <family val="2"/>
      <scheme val="minor"/>
    </font>
    <font>
      <b/>
      <sz val="11"/>
      <color indexed="52"/>
      <name val="Calibri"/>
      <family val="2"/>
    </font>
    <font>
      <b/>
      <sz val="10"/>
      <color rgb="FFFA7D00"/>
      <name val="Calibri"/>
      <family val="2"/>
      <scheme val="minor"/>
    </font>
    <font>
      <b/>
      <sz val="11"/>
      <color indexed="9"/>
      <name val="Calibri"/>
      <family val="2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i/>
      <sz val="11"/>
      <color indexed="23"/>
      <name val="Calibri"/>
      <family val="2"/>
    </font>
    <font>
      <i/>
      <sz val="10"/>
      <color rgb="FF7F7F7F"/>
      <name val="Calibri"/>
      <family val="2"/>
      <scheme val="minor"/>
    </font>
    <font>
      <sz val="11"/>
      <color indexed="17"/>
      <name val="Calibri"/>
      <family val="2"/>
    </font>
    <font>
      <sz val="10"/>
      <color rgb="FF006100"/>
      <name val="Calibri"/>
      <family val="2"/>
      <scheme val="minor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2"/>
      <color theme="10"/>
      <name val="Calibri"/>
      <family val="2"/>
      <scheme val="minor"/>
    </font>
    <font>
      <sz val="11"/>
      <color indexed="62"/>
      <name val="Calibri"/>
      <family val="2"/>
    </font>
    <font>
      <sz val="10"/>
      <color rgb="FF3F3F76"/>
      <name val="Calibri"/>
      <family val="2"/>
      <scheme val="minor"/>
    </font>
    <font>
      <sz val="11"/>
      <color indexed="52"/>
      <name val="Calibri"/>
      <family val="2"/>
    </font>
    <font>
      <sz val="10"/>
      <color rgb="FFFA7D00"/>
      <name val="Calibri"/>
      <family val="2"/>
      <scheme val="minor"/>
    </font>
    <font>
      <sz val="11"/>
      <color indexed="60"/>
      <name val="Calibri"/>
      <family val="2"/>
    </font>
    <font>
      <sz val="10"/>
      <color rgb="FF9C65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Times New Roman"/>
      <family val="1"/>
    </font>
    <font>
      <sz val="10"/>
      <color indexed="8"/>
      <name val="Arial"/>
      <family val="2"/>
    </font>
    <font>
      <sz val="10"/>
      <name val="Verdana"/>
      <family val="2"/>
    </font>
    <font>
      <sz val="10"/>
      <color indexed="8"/>
      <name val="Calibri"/>
      <family val="2"/>
    </font>
    <font>
      <b/>
      <sz val="11"/>
      <color indexed="63"/>
      <name val="Calibri"/>
      <family val="2"/>
    </font>
    <font>
      <b/>
      <sz val="10"/>
      <color rgb="FF3F3F3F"/>
      <name val="Calibri"/>
      <family val="2"/>
      <scheme val="minor"/>
    </font>
    <font>
      <b/>
      <sz val="11"/>
      <color indexed="16"/>
      <name val="Times New Roman"/>
      <family val="1"/>
    </font>
    <font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1"/>
      <color indexed="10"/>
      <name val="Calibri"/>
      <family val="2"/>
    </font>
    <font>
      <sz val="10"/>
      <color rgb="FFFF0000"/>
      <name val="Calibri"/>
      <family val="2"/>
      <scheme val="minor"/>
    </font>
    <font>
      <sz val="11"/>
      <name val="Segoe Condensed"/>
      <family val="2"/>
    </font>
    <font>
      <b/>
      <sz val="8"/>
      <color rgb="FF616161"/>
      <name val="Verdana"/>
      <family val="2"/>
    </font>
    <font>
      <sz val="8"/>
      <color rgb="FF1A1818"/>
      <name val="Verdana"/>
      <family val="2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ck">
        <color rgb="FFFFB441"/>
      </bottom>
      <diagonal/>
    </border>
    <border>
      <left/>
      <right/>
      <top style="thin">
        <color indexed="64"/>
      </top>
      <bottom style="thick">
        <color rgb="FFFFB441"/>
      </bottom>
      <diagonal/>
    </border>
    <border>
      <left/>
      <right style="thin">
        <color indexed="64"/>
      </right>
      <top style="thin">
        <color indexed="64"/>
      </top>
      <bottom style="thick">
        <color rgb="FFFFB441"/>
      </bottom>
      <diagonal/>
    </border>
    <border>
      <left style="thin">
        <color indexed="64"/>
      </left>
      <right style="medium">
        <color rgb="FFC0C0C0"/>
      </right>
      <top style="thick">
        <color rgb="FFFFB441"/>
      </top>
      <bottom style="thin">
        <color indexed="64"/>
      </bottom>
      <diagonal/>
    </border>
    <border>
      <left style="medium">
        <color rgb="FFC0C0C0"/>
      </left>
      <right style="medium">
        <color rgb="FFC0C0C0"/>
      </right>
      <top style="thick">
        <color rgb="FFFFB441"/>
      </top>
      <bottom style="thin">
        <color indexed="64"/>
      </bottom>
      <diagonal/>
    </border>
    <border>
      <left style="medium">
        <color rgb="FFC0C0C0"/>
      </left>
      <right style="thin">
        <color indexed="64"/>
      </right>
      <top style="thick">
        <color rgb="FFFFB441"/>
      </top>
      <bottom style="thin">
        <color indexed="64"/>
      </bottom>
      <diagonal/>
    </border>
  </borders>
  <cellStyleXfs count="6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4" fillId="0" borderId="0"/>
    <xf numFmtId="0" fontId="45" fillId="36" borderId="0" applyNumberFormat="0" applyBorder="0" applyAlignment="0" applyProtection="0"/>
    <xf numFmtId="0" fontId="46" fillId="10" borderId="0" applyNumberFormat="0" applyBorder="0" applyAlignment="0" applyProtection="0"/>
    <xf numFmtId="0" fontId="45" fillId="37" borderId="0" applyNumberFormat="0" applyBorder="0" applyAlignment="0" applyProtection="0"/>
    <xf numFmtId="0" fontId="46" fillId="14" borderId="0" applyNumberFormat="0" applyBorder="0" applyAlignment="0" applyProtection="0"/>
    <xf numFmtId="0" fontId="45" fillId="38" borderId="0" applyNumberFormat="0" applyBorder="0" applyAlignment="0" applyProtection="0"/>
    <xf numFmtId="0" fontId="46" fillId="18" borderId="0" applyNumberFormat="0" applyBorder="0" applyAlignment="0" applyProtection="0"/>
    <xf numFmtId="0" fontId="45" fillId="39" borderId="0" applyNumberFormat="0" applyBorder="0" applyAlignment="0" applyProtection="0"/>
    <xf numFmtId="0" fontId="46" fillId="22" borderId="0" applyNumberFormat="0" applyBorder="0" applyAlignment="0" applyProtection="0"/>
    <xf numFmtId="0" fontId="45" fillId="40" borderId="0" applyNumberFormat="0" applyBorder="0" applyAlignment="0" applyProtection="0"/>
    <xf numFmtId="0" fontId="46" fillId="26" borderId="0" applyNumberFormat="0" applyBorder="0" applyAlignment="0" applyProtection="0"/>
    <xf numFmtId="0" fontId="45" fillId="41" borderId="0" applyNumberFormat="0" applyBorder="0" applyAlignment="0" applyProtection="0"/>
    <xf numFmtId="0" fontId="46" fillId="30" borderId="0" applyNumberFormat="0" applyBorder="0" applyAlignment="0" applyProtection="0"/>
    <xf numFmtId="0" fontId="45" fillId="42" borderId="0" applyNumberFormat="0" applyBorder="0" applyAlignment="0" applyProtection="0"/>
    <xf numFmtId="0" fontId="46" fillId="11" borderId="0" applyNumberFormat="0" applyBorder="0" applyAlignment="0" applyProtection="0"/>
    <xf numFmtId="0" fontId="45" fillId="43" borderId="0" applyNumberFormat="0" applyBorder="0" applyAlignment="0" applyProtection="0"/>
    <xf numFmtId="0" fontId="46" fillId="15" borderId="0" applyNumberFormat="0" applyBorder="0" applyAlignment="0" applyProtection="0"/>
    <xf numFmtId="0" fontId="45" fillId="44" borderId="0" applyNumberFormat="0" applyBorder="0" applyAlignment="0" applyProtection="0"/>
    <xf numFmtId="0" fontId="46" fillId="19" borderId="0" applyNumberFormat="0" applyBorder="0" applyAlignment="0" applyProtection="0"/>
    <xf numFmtId="0" fontId="45" fillId="39" borderId="0" applyNumberFormat="0" applyBorder="0" applyAlignment="0" applyProtection="0"/>
    <xf numFmtId="0" fontId="46" fillId="23" borderId="0" applyNumberFormat="0" applyBorder="0" applyAlignment="0" applyProtection="0"/>
    <xf numFmtId="0" fontId="45" fillId="42" borderId="0" applyNumberFormat="0" applyBorder="0" applyAlignment="0" applyProtection="0"/>
    <xf numFmtId="0" fontId="46" fillId="27" borderId="0" applyNumberFormat="0" applyBorder="0" applyAlignment="0" applyProtection="0"/>
    <xf numFmtId="0" fontId="45" fillId="45" borderId="0" applyNumberFormat="0" applyBorder="0" applyAlignment="0" applyProtection="0"/>
    <xf numFmtId="0" fontId="46" fillId="31" borderId="0" applyNumberFormat="0" applyBorder="0" applyAlignment="0" applyProtection="0"/>
    <xf numFmtId="0" fontId="47" fillId="46" borderId="0" applyNumberFormat="0" applyBorder="0" applyAlignment="0" applyProtection="0"/>
    <xf numFmtId="0" fontId="48" fillId="12" borderId="0" applyNumberFormat="0" applyBorder="0" applyAlignment="0" applyProtection="0"/>
    <xf numFmtId="0" fontId="47" fillId="43" borderId="0" applyNumberFormat="0" applyBorder="0" applyAlignment="0" applyProtection="0"/>
    <xf numFmtId="0" fontId="48" fillId="16" borderId="0" applyNumberFormat="0" applyBorder="0" applyAlignment="0" applyProtection="0"/>
    <xf numFmtId="0" fontId="47" fillId="44" borderId="0" applyNumberFormat="0" applyBorder="0" applyAlignment="0" applyProtection="0"/>
    <xf numFmtId="0" fontId="48" fillId="20" borderId="0" applyNumberFormat="0" applyBorder="0" applyAlignment="0" applyProtection="0"/>
    <xf numFmtId="0" fontId="47" fillId="47" borderId="0" applyNumberFormat="0" applyBorder="0" applyAlignment="0" applyProtection="0"/>
    <xf numFmtId="0" fontId="48" fillId="24" borderId="0" applyNumberFormat="0" applyBorder="0" applyAlignment="0" applyProtection="0"/>
    <xf numFmtId="0" fontId="47" fillId="48" borderId="0" applyNumberFormat="0" applyBorder="0" applyAlignment="0" applyProtection="0"/>
    <xf numFmtId="0" fontId="48" fillId="28" borderId="0" applyNumberFormat="0" applyBorder="0" applyAlignment="0" applyProtection="0"/>
    <xf numFmtId="0" fontId="47" fillId="49" borderId="0" applyNumberFormat="0" applyBorder="0" applyAlignment="0" applyProtection="0"/>
    <xf numFmtId="0" fontId="48" fillId="32" borderId="0" applyNumberFormat="0" applyBorder="0" applyAlignment="0" applyProtection="0"/>
    <xf numFmtId="0" fontId="47" fillId="50" borderId="0" applyNumberFormat="0" applyBorder="0" applyAlignment="0" applyProtection="0"/>
    <xf numFmtId="0" fontId="48" fillId="9" borderId="0" applyNumberFormat="0" applyBorder="0" applyAlignment="0" applyProtection="0"/>
    <xf numFmtId="0" fontId="47" fillId="51" borderId="0" applyNumberFormat="0" applyBorder="0" applyAlignment="0" applyProtection="0"/>
    <xf numFmtId="0" fontId="48" fillId="13" borderId="0" applyNumberFormat="0" applyBorder="0" applyAlignment="0" applyProtection="0"/>
    <xf numFmtId="0" fontId="47" fillId="52" borderId="0" applyNumberFormat="0" applyBorder="0" applyAlignment="0" applyProtection="0"/>
    <xf numFmtId="0" fontId="48" fillId="17" borderId="0" applyNumberFormat="0" applyBorder="0" applyAlignment="0" applyProtection="0"/>
    <xf numFmtId="0" fontId="47" fillId="47" borderId="0" applyNumberFormat="0" applyBorder="0" applyAlignment="0" applyProtection="0"/>
    <xf numFmtId="0" fontId="48" fillId="21" borderId="0" applyNumberFormat="0" applyBorder="0" applyAlignment="0" applyProtection="0"/>
    <xf numFmtId="0" fontId="47" fillId="48" borderId="0" applyNumberFormat="0" applyBorder="0" applyAlignment="0" applyProtection="0"/>
    <xf numFmtId="0" fontId="48" fillId="25" borderId="0" applyNumberFormat="0" applyBorder="0" applyAlignment="0" applyProtection="0"/>
    <xf numFmtId="0" fontId="47" fillId="53" borderId="0" applyNumberFormat="0" applyBorder="0" applyAlignment="0" applyProtection="0"/>
    <xf numFmtId="0" fontId="48" fillId="29" borderId="0" applyNumberFormat="0" applyBorder="0" applyAlignment="0" applyProtection="0"/>
    <xf numFmtId="0" fontId="49" fillId="37" borderId="0" applyNumberFormat="0" applyBorder="0" applyAlignment="0" applyProtection="0"/>
    <xf numFmtId="0" fontId="50" fillId="3" borderId="0" applyNumberFormat="0" applyBorder="0" applyAlignment="0" applyProtection="0"/>
    <xf numFmtId="0" fontId="51" fillId="54" borderId="31" applyNumberFormat="0" applyAlignment="0" applyProtection="0"/>
    <xf numFmtId="0" fontId="52" fillId="6" borderId="4" applyNumberFormat="0" applyAlignment="0" applyProtection="0"/>
    <xf numFmtId="0" fontId="51" fillId="54" borderId="31" applyNumberFormat="0" applyAlignment="0" applyProtection="0"/>
    <xf numFmtId="0" fontId="53" fillId="55" borderId="32" applyNumberFormat="0" applyAlignment="0" applyProtection="0"/>
    <xf numFmtId="0" fontId="54" fillId="7" borderId="7" applyNumberFormat="0" applyAlignment="0" applyProtection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164" fontId="4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Border="0" applyAlignment="0">
      <alignment horizontal="center"/>
    </xf>
    <xf numFmtId="44" fontId="44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6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38" borderId="0" applyNumberFormat="0" applyBorder="0" applyAlignment="0" applyProtection="0"/>
    <xf numFmtId="0" fontId="62" fillId="2" borderId="0" applyNumberFormat="0" applyBorder="0" applyAlignment="0" applyProtection="0"/>
    <xf numFmtId="0" fontId="63" fillId="0" borderId="33" applyNumberFormat="0" applyFill="0" applyAlignment="0" applyProtection="0"/>
    <xf numFmtId="0" fontId="3" fillId="0" borderId="1" applyNumberFormat="0" applyFill="0" applyAlignment="0" applyProtection="0"/>
    <xf numFmtId="0" fontId="64" fillId="0" borderId="34" applyNumberFormat="0" applyFill="0" applyAlignment="0" applyProtection="0"/>
    <xf numFmtId="0" fontId="4" fillId="0" borderId="2" applyNumberFormat="0" applyFill="0" applyAlignment="0" applyProtection="0"/>
    <xf numFmtId="0" fontId="65" fillId="0" borderId="35" applyNumberFormat="0" applyFill="0" applyAlignment="0" applyProtection="0"/>
    <xf numFmtId="0" fontId="5" fillId="0" borderId="3" applyNumberFormat="0" applyFill="0" applyAlignment="0" applyProtection="0"/>
    <xf numFmtId="0" fontId="6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41" borderId="31" applyNumberFormat="0" applyAlignment="0" applyProtection="0"/>
    <xf numFmtId="0" fontId="68" fillId="5" borderId="4" applyNumberFormat="0" applyAlignment="0" applyProtection="0"/>
    <xf numFmtId="0" fontId="67" fillId="41" borderId="31" applyNumberFormat="0" applyAlignment="0" applyProtection="0"/>
    <xf numFmtId="0" fontId="69" fillId="0" borderId="36" applyNumberFormat="0" applyFill="0" applyAlignment="0" applyProtection="0"/>
    <xf numFmtId="0" fontId="70" fillId="0" borderId="6" applyNumberFormat="0" applyFill="0" applyAlignment="0" applyProtection="0"/>
    <xf numFmtId="0" fontId="71" fillId="56" borderId="0" applyNumberFormat="0" applyBorder="0" applyAlignment="0" applyProtection="0"/>
    <xf numFmtId="0" fontId="72" fillId="4" borderId="0" applyNumberFormat="0" applyBorder="0" applyAlignment="0" applyProtection="0"/>
    <xf numFmtId="165" fontId="44" fillId="0" borderId="0"/>
    <xf numFmtId="165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7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>
      <alignment vertical="center"/>
    </xf>
    <xf numFmtId="0" fontId="57" fillId="0" borderId="0"/>
    <xf numFmtId="0" fontId="44" fillId="0" borderId="0"/>
    <xf numFmtId="0" fontId="44" fillId="0" borderId="0"/>
    <xf numFmtId="0" fontId="74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76" fillId="0" borderId="0"/>
    <xf numFmtId="0" fontId="44" fillId="0" borderId="0">
      <alignment horizontal="left" indent="2"/>
    </xf>
    <xf numFmtId="0" fontId="44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1" fillId="0" borderId="0"/>
    <xf numFmtId="0" fontId="1" fillId="0" borderId="0"/>
    <xf numFmtId="0" fontId="44" fillId="0" borderId="0"/>
    <xf numFmtId="0" fontId="44" fillId="0" borderId="0"/>
    <xf numFmtId="0" fontId="45" fillId="57" borderId="37" applyNumberFormat="0" applyFont="0" applyAlignment="0" applyProtection="0"/>
    <xf numFmtId="0" fontId="77" fillId="8" borderId="8" applyNumberFormat="0" applyFont="0" applyAlignment="0" applyProtection="0"/>
    <xf numFmtId="0" fontId="45" fillId="57" borderId="37" applyNumberFormat="0" applyFont="0" applyAlignment="0" applyProtection="0"/>
    <xf numFmtId="0" fontId="78" fillId="54" borderId="38" applyNumberFormat="0" applyAlignment="0" applyProtection="0"/>
    <xf numFmtId="0" fontId="79" fillId="6" borderId="5" applyNumberFormat="0" applyAlignment="0" applyProtection="0"/>
    <xf numFmtId="0" fontId="80" fillId="58" borderId="29"/>
    <xf numFmtId="9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1" fillId="0" borderId="0" applyNumberFormat="0" applyFont="0" applyFill="0" applyBorder="0" applyAlignment="0" applyProtection="0">
      <alignment horizontal="left"/>
    </xf>
    <xf numFmtId="0" fontId="82" fillId="0" borderId="0" applyNumberFormat="0" applyFill="0" applyBorder="0" applyAlignment="0" applyProtection="0"/>
    <xf numFmtId="0" fontId="83" fillId="0" borderId="39" applyNumberFormat="0" applyFill="0" applyAlignment="0" applyProtection="0"/>
    <xf numFmtId="0" fontId="84" fillId="0" borderId="9" applyNumberFormat="0" applyFill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</cellStyleXfs>
  <cellXfs count="86">
    <xf numFmtId="0" fontId="0" fillId="0" borderId="0" xfId="0"/>
    <xf numFmtId="14" fontId="0" fillId="0" borderId="0" xfId="0" applyNumberFormat="1"/>
    <xf numFmtId="0" fontId="0" fillId="0" borderId="0" xfId="0"/>
    <xf numFmtId="49" fontId="0" fillId="0" borderId="0" xfId="0" applyNumberFormat="1"/>
    <xf numFmtId="0" fontId="18" fillId="34" borderId="0" xfId="0" applyFont="1" applyFill="1" applyAlignment="1">
      <alignment horizontal="center"/>
    </xf>
    <xf numFmtId="0" fontId="18" fillId="34" borderId="0" xfId="0" applyFont="1" applyFill="1"/>
    <xf numFmtId="0" fontId="0" fillId="34" borderId="0" xfId="0" applyFill="1"/>
    <xf numFmtId="0" fontId="0" fillId="0" borderId="0" xfId="0" applyFill="1"/>
    <xf numFmtId="14" fontId="0" fillId="0" borderId="0" xfId="0" applyNumberFormat="1" applyFill="1"/>
    <xf numFmtId="0" fontId="19" fillId="34" borderId="0" xfId="0" applyFont="1" applyFill="1" applyAlignment="1">
      <alignment horizontal="center"/>
    </xf>
    <xf numFmtId="0" fontId="18" fillId="34" borderId="0" xfId="0" applyFont="1" applyFill="1" applyBorder="1"/>
    <xf numFmtId="14" fontId="0" fillId="34" borderId="0" xfId="0" applyNumberFormat="1" applyFill="1"/>
    <xf numFmtId="0" fontId="19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 vertical="center" textRotation="180" wrapText="1"/>
    </xf>
    <xf numFmtId="0" fontId="0" fillId="0" borderId="0" xfId="0" applyBorder="1"/>
    <xf numFmtId="0" fontId="2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8" fillId="34" borderId="16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8" fillId="34" borderId="17" xfId="0" applyFont="1" applyFill="1" applyBorder="1" applyAlignment="1">
      <alignment horizontal="center"/>
    </xf>
    <xf numFmtId="0" fontId="23" fillId="0" borderId="18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23" fillId="0" borderId="15" xfId="0" applyFont="1" applyFill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 applyFill="1" applyBorder="1" applyAlignment="1">
      <alignment horizontal="left" indent="1"/>
    </xf>
    <xf numFmtId="0" fontId="0" fillId="0" borderId="0" xfId="0" applyAlignment="1">
      <alignment vertical="center"/>
    </xf>
    <xf numFmtId="0" fontId="26" fillId="35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18" fillId="0" borderId="0" xfId="0" applyFont="1" applyFill="1" applyBorder="1" applyAlignment="1">
      <alignment horizontal="center"/>
    </xf>
    <xf numFmtId="0" fontId="28" fillId="0" borderId="0" xfId="0" applyFont="1" applyFill="1"/>
    <xf numFmtId="0" fontId="33" fillId="0" borderId="21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20" fillId="33" borderId="24" xfId="0" applyFont="1" applyFill="1" applyBorder="1" applyAlignment="1">
      <alignment vertical="center"/>
    </xf>
    <xf numFmtId="49" fontId="20" fillId="33" borderId="24" xfId="0" applyNumberFormat="1" applyFont="1" applyFill="1" applyBorder="1" applyAlignment="1">
      <alignment vertical="center"/>
    </xf>
    <xf numFmtId="14" fontId="20" fillId="33" borderId="24" xfId="0" applyNumberFormat="1" applyFont="1" applyFill="1" applyBorder="1" applyAlignment="1">
      <alignment vertical="center"/>
    </xf>
    <xf numFmtId="0" fontId="27" fillId="35" borderId="10" xfId="0" applyFont="1" applyFill="1" applyBorder="1" applyAlignment="1">
      <alignment horizontal="center" vertical="center" textRotation="180" wrapText="1"/>
    </xf>
    <xf numFmtId="0" fontId="20" fillId="33" borderId="24" xfId="0" applyFont="1" applyFill="1" applyBorder="1" applyAlignment="1">
      <alignment horizontal="center"/>
    </xf>
    <xf numFmtId="0" fontId="35" fillId="0" borderId="0" xfId="0" applyFont="1"/>
    <xf numFmtId="14" fontId="35" fillId="0" borderId="0" xfId="0" applyNumberFormat="1" applyFont="1" applyFill="1"/>
    <xf numFmtId="0" fontId="35" fillId="0" borderId="0" xfId="0" applyFont="1" applyFill="1"/>
    <xf numFmtId="0" fontId="38" fillId="0" borderId="0" xfId="0" applyFont="1" applyAlignment="1">
      <alignment horizontal="left" indent="1"/>
    </xf>
    <xf numFmtId="0" fontId="37" fillId="0" borderId="0" xfId="0" applyFont="1" applyAlignment="1">
      <alignment horizontal="left" indent="1"/>
    </xf>
    <xf numFmtId="0" fontId="37" fillId="0" borderId="0" xfId="0" applyFont="1" applyFill="1" applyBorder="1" applyAlignment="1">
      <alignment horizontal="left" indent="1"/>
    </xf>
    <xf numFmtId="0" fontId="37" fillId="0" borderId="0" xfId="0" applyFont="1"/>
    <xf numFmtId="0" fontId="40" fillId="0" borderId="0" xfId="0" applyFont="1" applyAlignment="1">
      <alignment horizontal="left" indent="1"/>
    </xf>
    <xf numFmtId="0" fontId="18" fillId="34" borderId="12" xfId="0" applyFont="1" applyFill="1" applyBorder="1" applyAlignment="1">
      <alignment horizontal="center" vertical="center"/>
    </xf>
    <xf numFmtId="0" fontId="27" fillId="35" borderId="10" xfId="0" applyFont="1" applyFill="1" applyBorder="1" applyAlignment="1">
      <alignment horizontal="center" vertical="center" wrapText="1"/>
    </xf>
    <xf numFmtId="0" fontId="41" fillId="35" borderId="15" xfId="0" applyFont="1" applyFill="1" applyBorder="1" applyAlignment="1">
      <alignment horizontal="center" vertical="center"/>
    </xf>
    <xf numFmtId="0" fontId="31" fillId="0" borderId="27" xfId="0" applyFont="1" applyBorder="1"/>
    <xf numFmtId="0" fontId="31" fillId="0" borderId="28" xfId="0" applyFont="1" applyBorder="1"/>
    <xf numFmtId="0" fontId="31" fillId="0" borderId="30" xfId="0" applyFont="1" applyBorder="1"/>
    <xf numFmtId="0" fontId="0" fillId="0" borderId="0" xfId="0"/>
    <xf numFmtId="0" fontId="0" fillId="0" borderId="0" xfId="0" applyFill="1" applyBorder="1"/>
    <xf numFmtId="0" fontId="87" fillId="33" borderId="24" xfId="0" applyFont="1" applyFill="1" applyBorder="1" applyAlignment="1">
      <alignment horizontal="center" vertical="center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28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28" fillId="0" borderId="0" xfId="0" applyFont="1" applyAlignment="1" applyProtection="1">
      <alignment vertical="center"/>
      <protection hidden="1"/>
    </xf>
    <xf numFmtId="0" fontId="28" fillId="0" borderId="0" xfId="0" applyFont="1" applyFill="1" applyProtection="1">
      <protection hidden="1"/>
    </xf>
    <xf numFmtId="0" fontId="20" fillId="33" borderId="24" xfId="0" applyFont="1" applyFill="1" applyBorder="1" applyAlignment="1" applyProtection="1">
      <alignment horizontal="center"/>
      <protection hidden="1"/>
    </xf>
    <xf numFmtId="0" fontId="43" fillId="33" borderId="24" xfId="0" applyFont="1" applyFill="1" applyBorder="1" applyAlignment="1" applyProtection="1">
      <alignment horizontal="center" vertical="center"/>
      <protection hidden="1"/>
    </xf>
    <xf numFmtId="49" fontId="0" fillId="0" borderId="0" xfId="0" applyNumberFormat="1" applyProtection="1">
      <protection hidden="1"/>
    </xf>
    <xf numFmtId="14" fontId="0" fillId="0" borderId="0" xfId="0" applyNumberFormat="1" applyProtection="1">
      <protection hidden="1"/>
    </xf>
    <xf numFmtId="0" fontId="88" fillId="0" borderId="42" xfId="0" applyFont="1" applyBorder="1" applyAlignment="1">
      <alignment horizontal="left" vertical="center" wrapText="1" readingOrder="1"/>
    </xf>
    <xf numFmtId="0" fontId="89" fillId="0" borderId="45" xfId="0" applyFont="1" applyBorder="1" applyAlignment="1">
      <alignment horizontal="left" vertical="center" wrapText="1" readingOrder="1"/>
    </xf>
    <xf numFmtId="0" fontId="88" fillId="0" borderId="40" xfId="0" applyFont="1" applyBorder="1" applyAlignment="1">
      <alignment horizontal="center" vertical="center" wrapText="1" readingOrder="1"/>
    </xf>
    <xf numFmtId="0" fontId="88" fillId="0" borderId="41" xfId="0" applyFont="1" applyBorder="1" applyAlignment="1">
      <alignment horizontal="center" vertical="center" wrapText="1" readingOrder="1"/>
    </xf>
    <xf numFmtId="0" fontId="89" fillId="0" borderId="44" xfId="0" applyFont="1" applyBorder="1" applyAlignment="1">
      <alignment horizontal="center" vertical="center" wrapText="1" readingOrder="1"/>
    </xf>
    <xf numFmtId="49" fontId="89" fillId="0" borderId="43" xfId="0" applyNumberFormat="1" applyFont="1" applyBorder="1" applyAlignment="1">
      <alignment horizontal="center" vertical="center" wrapText="1" readingOrder="1"/>
    </xf>
    <xf numFmtId="0" fontId="0" fillId="0" borderId="24" xfId="0" applyBorder="1"/>
    <xf numFmtId="15" fontId="89" fillId="0" borderId="44" xfId="0" applyNumberFormat="1" applyFont="1" applyBorder="1" applyAlignment="1">
      <alignment horizontal="center" vertical="center" wrapText="1" readingOrder="1"/>
    </xf>
    <xf numFmtId="0" fontId="42" fillId="0" borderId="26" xfId="0" applyFont="1" applyFill="1" applyBorder="1" applyAlignment="1">
      <alignment horizontal="center" vertical="center"/>
    </xf>
    <xf numFmtId="0" fontId="36" fillId="34" borderId="11" xfId="0" applyFont="1" applyFill="1" applyBorder="1" applyAlignment="1">
      <alignment horizontal="center" vertical="center" wrapText="1"/>
    </xf>
    <xf numFmtId="0" fontId="36" fillId="34" borderId="12" xfId="0" applyFont="1" applyFill="1" applyBorder="1" applyAlignment="1">
      <alignment horizontal="center" vertical="center" wrapText="1"/>
    </xf>
    <xf numFmtId="0" fontId="36" fillId="34" borderId="13" xfId="0" applyFont="1" applyFill="1" applyBorder="1" applyAlignment="1">
      <alignment horizontal="center" vertical="center" wrapText="1"/>
    </xf>
    <xf numFmtId="0" fontId="36" fillId="34" borderId="14" xfId="0" applyFont="1" applyFill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center" vertical="center" textRotation="180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608">
    <cellStyle name="=C:\WINNT\SYSTEM32\COMMAND.COM" xfId="42"/>
    <cellStyle name="20% - Accent1" xfId="19" builtinId="30" customBuiltin="1"/>
    <cellStyle name="20% - Accent1 2" xfId="43"/>
    <cellStyle name="20% - Accent1 2 2" xfId="44"/>
    <cellStyle name="20% - Accent2" xfId="23" builtinId="34" customBuiltin="1"/>
    <cellStyle name="20% - Accent2 2" xfId="45"/>
    <cellStyle name="20% - Accent2 2 2" xfId="46"/>
    <cellStyle name="20% - Accent3" xfId="27" builtinId="38" customBuiltin="1"/>
    <cellStyle name="20% - Accent3 2" xfId="47"/>
    <cellStyle name="20% - Accent3 2 2" xfId="48"/>
    <cellStyle name="20% - Accent4" xfId="31" builtinId="42" customBuiltin="1"/>
    <cellStyle name="20% - Accent4 2" xfId="49"/>
    <cellStyle name="20% - Accent4 2 2" xfId="50"/>
    <cellStyle name="20% - Accent5" xfId="35" builtinId="46" customBuiltin="1"/>
    <cellStyle name="20% - Accent5 2" xfId="51"/>
    <cellStyle name="20% - Accent5 2 2" xfId="52"/>
    <cellStyle name="20% - Accent6" xfId="39" builtinId="50" customBuiltin="1"/>
    <cellStyle name="20% - Accent6 2" xfId="53"/>
    <cellStyle name="20% - Accent6 2 2" xfId="54"/>
    <cellStyle name="40% - Accent1" xfId="20" builtinId="31" customBuiltin="1"/>
    <cellStyle name="40% - Accent1 2" xfId="55"/>
    <cellStyle name="40% - Accent1 2 2" xfId="56"/>
    <cellStyle name="40% - Accent2" xfId="24" builtinId="35" customBuiltin="1"/>
    <cellStyle name="40% - Accent2 2" xfId="57"/>
    <cellStyle name="40% - Accent2 2 2" xfId="58"/>
    <cellStyle name="40% - Accent3" xfId="28" builtinId="39" customBuiltin="1"/>
    <cellStyle name="40% - Accent3 2" xfId="59"/>
    <cellStyle name="40% - Accent3 2 2" xfId="60"/>
    <cellStyle name="40% - Accent4" xfId="32" builtinId="43" customBuiltin="1"/>
    <cellStyle name="40% - Accent4 2" xfId="61"/>
    <cellStyle name="40% - Accent4 2 2" xfId="62"/>
    <cellStyle name="40% - Accent5" xfId="36" builtinId="47" customBuiltin="1"/>
    <cellStyle name="40% - Accent5 2" xfId="63"/>
    <cellStyle name="40% - Accent5 2 2" xfId="64"/>
    <cellStyle name="40% - Accent6" xfId="40" builtinId="51" customBuiltin="1"/>
    <cellStyle name="40% - Accent6 2" xfId="65"/>
    <cellStyle name="40% - Accent6 2 2" xfId="66"/>
    <cellStyle name="60% - Accent1" xfId="21" builtinId="32" customBuiltin="1"/>
    <cellStyle name="60% - Accent1 2" xfId="67"/>
    <cellStyle name="60% - Accent1 2 2" xfId="68"/>
    <cellStyle name="60% - Accent2" xfId="25" builtinId="36" customBuiltin="1"/>
    <cellStyle name="60% - Accent2 2" xfId="69"/>
    <cellStyle name="60% - Accent2 2 2" xfId="70"/>
    <cellStyle name="60% - Accent3" xfId="29" builtinId="40" customBuiltin="1"/>
    <cellStyle name="60% - Accent3 2" xfId="71"/>
    <cellStyle name="60% - Accent3 2 2" xfId="72"/>
    <cellStyle name="60% - Accent4" xfId="33" builtinId="44" customBuiltin="1"/>
    <cellStyle name="60% - Accent4 2" xfId="73"/>
    <cellStyle name="60% - Accent4 2 2" xfId="74"/>
    <cellStyle name="60% - Accent5" xfId="37" builtinId="48" customBuiltin="1"/>
    <cellStyle name="60% - Accent5 2" xfId="75"/>
    <cellStyle name="60% - Accent5 2 2" xfId="76"/>
    <cellStyle name="60% - Accent6" xfId="41" builtinId="52" customBuiltin="1"/>
    <cellStyle name="60% - Accent6 2" xfId="77"/>
    <cellStyle name="60% - Accent6 2 2" xfId="78"/>
    <cellStyle name="Accent1" xfId="18" builtinId="29" customBuiltin="1"/>
    <cellStyle name="Accent1 2" xfId="79"/>
    <cellStyle name="Accent1 2 2" xfId="80"/>
    <cellStyle name="Accent2" xfId="22" builtinId="33" customBuiltin="1"/>
    <cellStyle name="Accent2 2" xfId="81"/>
    <cellStyle name="Accent2 2 2" xfId="82"/>
    <cellStyle name="Accent3" xfId="26" builtinId="37" customBuiltin="1"/>
    <cellStyle name="Accent3 2" xfId="83"/>
    <cellStyle name="Accent3 2 2" xfId="84"/>
    <cellStyle name="Accent4" xfId="30" builtinId="41" customBuiltin="1"/>
    <cellStyle name="Accent4 2" xfId="85"/>
    <cellStyle name="Accent4 2 2" xfId="86"/>
    <cellStyle name="Accent5" xfId="34" builtinId="45" customBuiltin="1"/>
    <cellStyle name="Accent5 2" xfId="87"/>
    <cellStyle name="Accent5 2 2" xfId="88"/>
    <cellStyle name="Accent6" xfId="38" builtinId="49" customBuiltin="1"/>
    <cellStyle name="Accent6 2" xfId="89"/>
    <cellStyle name="Accent6 2 2" xfId="90"/>
    <cellStyle name="Bad" xfId="7" builtinId="27" customBuiltin="1"/>
    <cellStyle name="Bad 2" xfId="91"/>
    <cellStyle name="Bad 2 2" xfId="92"/>
    <cellStyle name="Calculation" xfId="11" builtinId="22" customBuiltin="1"/>
    <cellStyle name="Calculation 2" xfId="93"/>
    <cellStyle name="Calculation 2 2" xfId="94"/>
    <cellStyle name="Calculation 2 3" xfId="95"/>
    <cellStyle name="Check Cell" xfId="13" builtinId="23" customBuiltin="1"/>
    <cellStyle name="Check Cell 2" xfId="96"/>
    <cellStyle name="Check Cell 2 2" xfId="97"/>
    <cellStyle name="Comma  - Style1" xfId="98"/>
    <cellStyle name="Comma  - Style1 2" xfId="99"/>
    <cellStyle name="Comma  - Style2" xfId="100"/>
    <cellStyle name="Comma  - Style2 2" xfId="101"/>
    <cellStyle name="Comma  - Style3" xfId="102"/>
    <cellStyle name="Comma  - Style3 2" xfId="103"/>
    <cellStyle name="Comma  - Style4" xfId="104"/>
    <cellStyle name="Comma  - Style4 2" xfId="105"/>
    <cellStyle name="Comma  - Style5" xfId="106"/>
    <cellStyle name="Comma  - Style5 2" xfId="107"/>
    <cellStyle name="Comma  - Style6" xfId="108"/>
    <cellStyle name="Comma  - Style6 2" xfId="109"/>
    <cellStyle name="Comma  - Style7" xfId="110"/>
    <cellStyle name="Comma  - Style7 2" xfId="111"/>
    <cellStyle name="Comma  - Style8" xfId="112"/>
    <cellStyle name="Comma  - Style8 2" xfId="113"/>
    <cellStyle name="Comma 10" xfId="114"/>
    <cellStyle name="Comma 10 2" xfId="115"/>
    <cellStyle name="Comma 10 2 2" xfId="116"/>
    <cellStyle name="Comma 10 2 2 2" xfId="117"/>
    <cellStyle name="Comma 10 2 3" xfId="118"/>
    <cellStyle name="Comma 10 3" xfId="119"/>
    <cellStyle name="Comma 10 3 2" xfId="120"/>
    <cellStyle name="Comma 10 3 2 2" xfId="121"/>
    <cellStyle name="Comma 10 3 3" xfId="122"/>
    <cellStyle name="Comma 10 4" xfId="123"/>
    <cellStyle name="Comma 10 4 2" xfId="124"/>
    <cellStyle name="Comma 10 5" xfId="125"/>
    <cellStyle name="Comma 11" xfId="126"/>
    <cellStyle name="Comma 11 2" xfId="127"/>
    <cellStyle name="Comma 11 2 2" xfId="128"/>
    <cellStyle name="Comma 11 3" xfId="129"/>
    <cellStyle name="Comma 12" xfId="130"/>
    <cellStyle name="Comma 13" xfId="131"/>
    <cellStyle name="Comma 14" xfId="132"/>
    <cellStyle name="Comma 15" xfId="133"/>
    <cellStyle name="Comma 16" xfId="134"/>
    <cellStyle name="Comma 17" xfId="135"/>
    <cellStyle name="Comma 17 2" xfId="136"/>
    <cellStyle name="Comma 18" xfId="137"/>
    <cellStyle name="Comma 18 2" xfId="138"/>
    <cellStyle name="Comma 19" xfId="139"/>
    <cellStyle name="Comma 2" xfId="140"/>
    <cellStyle name="Comma 3" xfId="141"/>
    <cellStyle name="Comma 3 2" xfId="142"/>
    <cellStyle name="Comma 3 2 2" xfId="143"/>
    <cellStyle name="Comma 3 2 2 2" xfId="144"/>
    <cellStyle name="Comma 3 2 2 2 2" xfId="145"/>
    <cellStyle name="Comma 3 2 2 3" xfId="146"/>
    <cellStyle name="Comma 3 2 3" xfId="147"/>
    <cellStyle name="Comma 3 2 3 2" xfId="148"/>
    <cellStyle name="Comma 3 2 3 2 2" xfId="149"/>
    <cellStyle name="Comma 3 2 3 3" xfId="150"/>
    <cellStyle name="Comma 3 2 4" xfId="151"/>
    <cellStyle name="Comma 3 2 4 2" xfId="152"/>
    <cellStyle name="Comma 3 2 5" xfId="153"/>
    <cellStyle name="Comma 4" xfId="154"/>
    <cellStyle name="Comma 5" xfId="155"/>
    <cellStyle name="Comma 6" xfId="156"/>
    <cellStyle name="Comma 6 2" xfId="157"/>
    <cellStyle name="Comma 6 2 2" xfId="158"/>
    <cellStyle name="Comma 6 2 2 2" xfId="159"/>
    <cellStyle name="Comma 6 2 3" xfId="160"/>
    <cellStyle name="Comma 6 3" xfId="161"/>
    <cellStyle name="Comma 6 3 2" xfId="162"/>
    <cellStyle name="Comma 6 3 2 2" xfId="163"/>
    <cellStyle name="Comma 6 3 3" xfId="164"/>
    <cellStyle name="Comma 6 4" xfId="165"/>
    <cellStyle name="Comma 6 4 2" xfId="166"/>
    <cellStyle name="Comma 6 5" xfId="167"/>
    <cellStyle name="Comma 7" xfId="168"/>
    <cellStyle name="Comma 7 2" xfId="169"/>
    <cellStyle name="Comma 7 2 2" xfId="170"/>
    <cellStyle name="Comma 7 2 2 2" xfId="171"/>
    <cellStyle name="Comma 7 2 3" xfId="172"/>
    <cellStyle name="Comma 7 3" xfId="173"/>
    <cellStyle name="Comma 7 3 2" xfId="174"/>
    <cellStyle name="Comma 7 3 2 2" xfId="175"/>
    <cellStyle name="Comma 7 3 3" xfId="176"/>
    <cellStyle name="Comma 7 4" xfId="177"/>
    <cellStyle name="Comma 7 4 2" xfId="178"/>
    <cellStyle name="Comma 7 5" xfId="179"/>
    <cellStyle name="Comma 8" xfId="180"/>
    <cellStyle name="Comma 8 2" xfId="181"/>
    <cellStyle name="Comma 8 2 2" xfId="182"/>
    <cellStyle name="Comma 8 2 2 2" xfId="183"/>
    <cellStyle name="Comma 8 2 3" xfId="184"/>
    <cellStyle name="Comma 8 3" xfId="185"/>
    <cellStyle name="Comma 8 3 2" xfId="186"/>
    <cellStyle name="Comma 8 3 2 2" xfId="187"/>
    <cellStyle name="Comma 8 3 3" xfId="188"/>
    <cellStyle name="Comma 8 4" xfId="189"/>
    <cellStyle name="Comma 8 4 2" xfId="190"/>
    <cellStyle name="Comma 8 5" xfId="191"/>
    <cellStyle name="Comma 9" xfId="192"/>
    <cellStyle name="Comma 9 2" xfId="193"/>
    <cellStyle name="Comma 9 2 2" xfId="194"/>
    <cellStyle name="Comma 9 2 2 2" xfId="195"/>
    <cellStyle name="Comma 9 2 3" xfId="196"/>
    <cellStyle name="Comma 9 3" xfId="197"/>
    <cellStyle name="Comma 9 3 2" xfId="198"/>
    <cellStyle name="Comma 9 3 2 2" xfId="199"/>
    <cellStyle name="Comma 9 3 3" xfId="200"/>
    <cellStyle name="Comma 9 4" xfId="201"/>
    <cellStyle name="Comma 9 4 2" xfId="202"/>
    <cellStyle name="Comma 9 5" xfId="203"/>
    <cellStyle name="Comma Acctg" xfId="204"/>
    <cellStyle name="Currency 19" xfId="205"/>
    <cellStyle name="Currency 2" xfId="206"/>
    <cellStyle name="Currency 2 2" xfId="207"/>
    <cellStyle name="Currency 2 2 2" xfId="208"/>
    <cellStyle name="Currency 2 3" xfId="209"/>
    <cellStyle name="Currency 2 3 2" xfId="210"/>
    <cellStyle name="Currency 2 4" xfId="211"/>
    <cellStyle name="Currency 3" xfId="212"/>
    <cellStyle name="Currency 3 2" xfId="213"/>
    <cellStyle name="Currency 3 2 2" xfId="214"/>
    <cellStyle name="Currency 3 2 2 2" xfId="215"/>
    <cellStyle name="Currency 3 2 2 2 2" xfId="216"/>
    <cellStyle name="Currency 3 2 2 3" xfId="217"/>
    <cellStyle name="Currency 3 2 3" xfId="218"/>
    <cellStyle name="Currency 3 2 3 2" xfId="219"/>
    <cellStyle name="Currency 3 2 3 2 2" xfId="220"/>
    <cellStyle name="Currency 3 2 3 3" xfId="221"/>
    <cellStyle name="Currency 3 2 4" xfId="222"/>
    <cellStyle name="Currency 3 2 4 2" xfId="223"/>
    <cellStyle name="Currency 3 2 5" xfId="224"/>
    <cellStyle name="Currency 3 3" xfId="225"/>
    <cellStyle name="Currency 4" xfId="226"/>
    <cellStyle name="Currency 4 2" xfId="227"/>
    <cellStyle name="Currency 4 2 2" xfId="228"/>
    <cellStyle name="Currency 4 2 2 2" xfId="229"/>
    <cellStyle name="Currency 4 3" xfId="230"/>
    <cellStyle name="Currency 4 3 2" xfId="231"/>
    <cellStyle name="Currency 4 3 2 2" xfId="232"/>
    <cellStyle name="Currency 4 3 3" xfId="233"/>
    <cellStyle name="Currency 4 4" xfId="234"/>
    <cellStyle name="Currency 4 4 2" xfId="235"/>
    <cellStyle name="Currency 5" xfId="236"/>
    <cellStyle name="Currency 5 2" xfId="237"/>
    <cellStyle name="Currency 5 2 2" xfId="238"/>
    <cellStyle name="Currency 5 3" xfId="239"/>
    <cellStyle name="Currency 6" xfId="240"/>
    <cellStyle name="Currency 7" xfId="241"/>
    <cellStyle name="Currency 8" xfId="242"/>
    <cellStyle name="Explanatory Text" xfId="16" builtinId="53" customBuiltin="1"/>
    <cellStyle name="Explanatory Text 2" xfId="243"/>
    <cellStyle name="Explanatory Text 2 2" xfId="244"/>
    <cellStyle name="Good" xfId="6" builtinId="26" customBuiltin="1"/>
    <cellStyle name="Good 2" xfId="245"/>
    <cellStyle name="Good 2 2" xfId="246"/>
    <cellStyle name="Heading 1" xfId="2" builtinId="16" customBuiltin="1"/>
    <cellStyle name="Heading 1 2" xfId="247"/>
    <cellStyle name="Heading 1 2 2" xfId="248"/>
    <cellStyle name="Heading 2" xfId="3" builtinId="17" customBuiltin="1"/>
    <cellStyle name="Heading 2 2" xfId="249"/>
    <cellStyle name="Heading 2 2 2" xfId="250"/>
    <cellStyle name="Heading 3" xfId="4" builtinId="18" customBuiltin="1"/>
    <cellStyle name="Heading 3 2" xfId="251"/>
    <cellStyle name="Heading 3 2 2" xfId="252"/>
    <cellStyle name="Heading 4" xfId="5" builtinId="19" customBuiltin="1"/>
    <cellStyle name="Heading 4 2" xfId="253"/>
    <cellStyle name="Heading 4 2 2" xfId="254"/>
    <cellStyle name="Hyperlink 10" xfId="255"/>
    <cellStyle name="Hyperlink 11" xfId="256"/>
    <cellStyle name="Hyperlink 12" xfId="257"/>
    <cellStyle name="Hyperlink 13" xfId="258"/>
    <cellStyle name="Hyperlink 14" xfId="259"/>
    <cellStyle name="Hyperlink 15" xfId="260"/>
    <cellStyle name="Hyperlink 16" xfId="261"/>
    <cellStyle name="Hyperlink 17" xfId="262"/>
    <cellStyle name="Hyperlink 18" xfId="263"/>
    <cellStyle name="Hyperlink 19" xfId="264"/>
    <cellStyle name="Hyperlink 2" xfId="265"/>
    <cellStyle name="Hyperlink 20" xfId="266"/>
    <cellStyle name="Hyperlink 21" xfId="267"/>
    <cellStyle name="Hyperlink 22" xfId="268"/>
    <cellStyle name="Hyperlink 23" xfId="269"/>
    <cellStyle name="Hyperlink 24" xfId="270"/>
    <cellStyle name="Hyperlink 25" xfId="271"/>
    <cellStyle name="Hyperlink 26" xfId="272"/>
    <cellStyle name="Hyperlink 27" xfId="273"/>
    <cellStyle name="Hyperlink 28" xfId="274"/>
    <cellStyle name="Hyperlink 29" xfId="275"/>
    <cellStyle name="Hyperlink 3" xfId="276"/>
    <cellStyle name="Hyperlink 30" xfId="277"/>
    <cellStyle name="Hyperlink 31" xfId="278"/>
    <cellStyle name="Hyperlink 32" xfId="279"/>
    <cellStyle name="Hyperlink 33" xfId="280"/>
    <cellStyle name="Hyperlink 34" xfId="281"/>
    <cellStyle name="Hyperlink 35" xfId="282"/>
    <cellStyle name="Hyperlink 36" xfId="283"/>
    <cellStyle name="Hyperlink 37" xfId="284"/>
    <cellStyle name="Hyperlink 38" xfId="285"/>
    <cellStyle name="Hyperlink 39" xfId="286"/>
    <cellStyle name="Hyperlink 4" xfId="287"/>
    <cellStyle name="Hyperlink 40" xfId="288"/>
    <cellStyle name="Hyperlink 41" xfId="289"/>
    <cellStyle name="Hyperlink 42" xfId="290"/>
    <cellStyle name="Hyperlink 43" xfId="291"/>
    <cellStyle name="Hyperlink 44" xfId="292"/>
    <cellStyle name="Hyperlink 45" xfId="293"/>
    <cellStyle name="Hyperlink 46" xfId="294"/>
    <cellStyle name="Hyperlink 47" xfId="295"/>
    <cellStyle name="Hyperlink 48" xfId="296"/>
    <cellStyle name="Hyperlink 49" xfId="297"/>
    <cellStyle name="Hyperlink 5" xfId="298"/>
    <cellStyle name="Hyperlink 50" xfId="299"/>
    <cellStyle name="Hyperlink 51" xfId="300"/>
    <cellStyle name="Hyperlink 6" xfId="301"/>
    <cellStyle name="Hyperlink 7" xfId="302"/>
    <cellStyle name="Hyperlink 8" xfId="303"/>
    <cellStyle name="Hyperlink 9" xfId="304"/>
    <cellStyle name="Input" xfId="9" builtinId="20" customBuiltin="1"/>
    <cellStyle name="Input 2" xfId="305"/>
    <cellStyle name="Input 2 2" xfId="306"/>
    <cellStyle name="Input 2 3" xfId="307"/>
    <cellStyle name="Linked Cell" xfId="12" builtinId="24" customBuiltin="1"/>
    <cellStyle name="Linked Cell 2" xfId="308"/>
    <cellStyle name="Linked Cell 2 2" xfId="309"/>
    <cellStyle name="Neutral" xfId="8" builtinId="28" customBuiltin="1"/>
    <cellStyle name="Neutral 2" xfId="310"/>
    <cellStyle name="Neutral 2 2" xfId="311"/>
    <cellStyle name="Normal" xfId="0" builtinId="0"/>
    <cellStyle name="Normal - Style1" xfId="312"/>
    <cellStyle name="Normal - Style1 2" xfId="313"/>
    <cellStyle name="Normal 10" xfId="314"/>
    <cellStyle name="Normal 10 2" xfId="315"/>
    <cellStyle name="Normal 10 2 2" xfId="316"/>
    <cellStyle name="Normal 10 3" xfId="317"/>
    <cellStyle name="Normal 11" xfId="318"/>
    <cellStyle name="Normal 12" xfId="319"/>
    <cellStyle name="Normal 13" xfId="320"/>
    <cellStyle name="Normal 14" xfId="321"/>
    <cellStyle name="Normal 15" xfId="322"/>
    <cellStyle name="Normal 16" xfId="323"/>
    <cellStyle name="Normal 17" xfId="324"/>
    <cellStyle name="Normal 18" xfId="325"/>
    <cellStyle name="Normal 19" xfId="326"/>
    <cellStyle name="Normal 2" xfId="327"/>
    <cellStyle name="Normal 2 2" xfId="328"/>
    <cellStyle name="Normal 2 2 2" xfId="329"/>
    <cellStyle name="Normal 2 2 3" xfId="330"/>
    <cellStyle name="Normal 2 2 3 2" xfId="331"/>
    <cellStyle name="Normal 2 2 3 2 2" xfId="332"/>
    <cellStyle name="Normal 2 2 3 3" xfId="333"/>
    <cellStyle name="Normal 2 2 4" xfId="334"/>
    <cellStyle name="Normal 2 2 4 2" xfId="335"/>
    <cellStyle name="Normal 2 2 4 2 2" xfId="336"/>
    <cellStyle name="Normal 2 2 4 3" xfId="337"/>
    <cellStyle name="Normal 2 2 5" xfId="338"/>
    <cellStyle name="Normal 2 2 5 2" xfId="339"/>
    <cellStyle name="Normal 2 3" xfId="340"/>
    <cellStyle name="Normal 2 3 2" xfId="341"/>
    <cellStyle name="Normal 2 3 2 2" xfId="342"/>
    <cellStyle name="Normal 2 3 3" xfId="343"/>
    <cellStyle name="Normal 2 3 3 2" xfId="344"/>
    <cellStyle name="Normal 2 3 4" xfId="345"/>
    <cellStyle name="Normal 2 4" xfId="346"/>
    <cellStyle name="Normal 20" xfId="347"/>
    <cellStyle name="Normal 20 2" xfId="348"/>
    <cellStyle name="Normal 20 2 2" xfId="349"/>
    <cellStyle name="Normal 20 2 2 2" xfId="350"/>
    <cellStyle name="Normal 20 2 3" xfId="351"/>
    <cellStyle name="Normal 20 3" xfId="352"/>
    <cellStyle name="Normal 20 3 2" xfId="353"/>
    <cellStyle name="Normal 20 3 2 2" xfId="354"/>
    <cellStyle name="Normal 20 3 3" xfId="355"/>
    <cellStyle name="Normal 20 4" xfId="356"/>
    <cellStyle name="Normal 20 4 2" xfId="357"/>
    <cellStyle name="Normal 20 5" xfId="358"/>
    <cellStyle name="Normal 20 5 2" xfId="359"/>
    <cellStyle name="Normal 20 6" xfId="360"/>
    <cellStyle name="Normal 21" xfId="361"/>
    <cellStyle name="Normal 21 2" xfId="362"/>
    <cellStyle name="Normal 21 2 2" xfId="363"/>
    <cellStyle name="Normal 21 2 2 2" xfId="364"/>
    <cellStyle name="Normal 21 2 3" xfId="365"/>
    <cellStyle name="Normal 21 3" xfId="366"/>
    <cellStyle name="Normal 21 3 2" xfId="367"/>
    <cellStyle name="Normal 21 3 2 2" xfId="368"/>
    <cellStyle name="Normal 21 3 3" xfId="369"/>
    <cellStyle name="Normal 21 4" xfId="370"/>
    <cellStyle name="Normal 21 4 2" xfId="371"/>
    <cellStyle name="Normal 21 5" xfId="372"/>
    <cellStyle name="Normal 22" xfId="373"/>
    <cellStyle name="Normal 22 2" xfId="374"/>
    <cellStyle name="Normal 22 2 2" xfId="375"/>
    <cellStyle name="Normal 22 2 2 2" xfId="376"/>
    <cellStyle name="Normal 22 2 3" xfId="377"/>
    <cellStyle name="Normal 22 3" xfId="378"/>
    <cellStyle name="Normal 22 3 2" xfId="379"/>
    <cellStyle name="Normal 22 3 2 2" xfId="380"/>
    <cellStyle name="Normal 22 3 3" xfId="381"/>
    <cellStyle name="Normal 22 4" xfId="382"/>
    <cellStyle name="Normal 22 4 2" xfId="383"/>
    <cellStyle name="Normal 22 5" xfId="384"/>
    <cellStyle name="Normal 23" xfId="385"/>
    <cellStyle name="Normal 23 2" xfId="386"/>
    <cellStyle name="Normal 23 2 2" xfId="387"/>
    <cellStyle name="Normal 23 2 2 2" xfId="388"/>
    <cellStyle name="Normal 23 2 3" xfId="389"/>
    <cellStyle name="Normal 23 3" xfId="390"/>
    <cellStyle name="Normal 23 3 2" xfId="391"/>
    <cellStyle name="Normal 23 3 2 2" xfId="392"/>
    <cellStyle name="Normal 23 3 3" xfId="393"/>
    <cellStyle name="Normal 23 4" xfId="394"/>
    <cellStyle name="Normal 23 4 2" xfId="395"/>
    <cellStyle name="Normal 23 5" xfId="396"/>
    <cellStyle name="Normal 24" xfId="397"/>
    <cellStyle name="Normal 24 2" xfId="398"/>
    <cellStyle name="Normal 24 2 2" xfId="399"/>
    <cellStyle name="Normal 24 2 2 2" xfId="400"/>
    <cellStyle name="Normal 24 2 3" xfId="401"/>
    <cellStyle name="Normal 24 3" xfId="402"/>
    <cellStyle name="Normal 24 3 2" xfId="403"/>
    <cellStyle name="Normal 24 3 2 2" xfId="404"/>
    <cellStyle name="Normal 24 3 3" xfId="405"/>
    <cellStyle name="Normal 24 4" xfId="406"/>
    <cellStyle name="Normal 24 4 2" xfId="407"/>
    <cellStyle name="Normal 24 5" xfId="408"/>
    <cellStyle name="Normal 25" xfId="409"/>
    <cellStyle name="Normal 25 2" xfId="410"/>
    <cellStyle name="Normal 25 2 2" xfId="411"/>
    <cellStyle name="Normal 25 3" xfId="412"/>
    <cellStyle name="Normal 26" xfId="413"/>
    <cellStyle name="Normal 27" xfId="414"/>
    <cellStyle name="Normal 28" xfId="415"/>
    <cellStyle name="Normal 28 2" xfId="416"/>
    <cellStyle name="Normal 29" xfId="417"/>
    <cellStyle name="Normal 29 2" xfId="418"/>
    <cellStyle name="Normal 3" xfId="419"/>
    <cellStyle name="Normal 3 2" xfId="420"/>
    <cellStyle name="Normal 3 3" xfId="421"/>
    <cellStyle name="Normal 3 3 2" xfId="422"/>
    <cellStyle name="Normal 3 3 2 2" xfId="423"/>
    <cellStyle name="Normal 3 3 3" xfId="424"/>
    <cellStyle name="Normal 3 4" xfId="425"/>
    <cellStyle name="Normal 3 4 2" xfId="426"/>
    <cellStyle name="Normal 3 4 2 2" xfId="427"/>
    <cellStyle name="Normal 3 4 3" xfId="428"/>
    <cellStyle name="Normal 3 5" xfId="429"/>
    <cellStyle name="Normal 3 5 2" xfId="430"/>
    <cellStyle name="Normal 30" xfId="431"/>
    <cellStyle name="Normal 31" xfId="432"/>
    <cellStyle name="Normal 32" xfId="433"/>
    <cellStyle name="Normal 33" xfId="434"/>
    <cellStyle name="Normal 34" xfId="435"/>
    <cellStyle name="Normal 35" xfId="436"/>
    <cellStyle name="Normal 36" xfId="437"/>
    <cellStyle name="Normal 37" xfId="438"/>
    <cellStyle name="Normal 38" xfId="439"/>
    <cellStyle name="Normal 39" xfId="440"/>
    <cellStyle name="Normal 4" xfId="441"/>
    <cellStyle name="Normal 4 2" xfId="442"/>
    <cellStyle name="Normal 4 3" xfId="443"/>
    <cellStyle name="Normal 4 4" xfId="444"/>
    <cellStyle name="Normal 40" xfId="445"/>
    <cellStyle name="Normal 41" xfId="446"/>
    <cellStyle name="Normal 42" xfId="447"/>
    <cellStyle name="Normal 43" xfId="448"/>
    <cellStyle name="Normal 43 2" xfId="449"/>
    <cellStyle name="Normal 43 2 2" xfId="450"/>
    <cellStyle name="Normal 44" xfId="451"/>
    <cellStyle name="Normal 44 2" xfId="452"/>
    <cellStyle name="Normal 44 2 2" xfId="453"/>
    <cellStyle name="Normal 45" xfId="454"/>
    <cellStyle name="Normal 46" xfId="455"/>
    <cellStyle name="Normal 47" xfId="456"/>
    <cellStyle name="Normal 5" xfId="457"/>
    <cellStyle name="Normal 5 2" xfId="458"/>
    <cellStyle name="Normal 5 2 2" xfId="459"/>
    <cellStyle name="Normal 5 3" xfId="460"/>
    <cellStyle name="Normal 6" xfId="461"/>
    <cellStyle name="Normal 6 2" xfId="462"/>
    <cellStyle name="Normal 6 2 2" xfId="463"/>
    <cellStyle name="Normal 6 2 2 2" xfId="464"/>
    <cellStyle name="Normal 6 2 2 2 2" xfId="465"/>
    <cellStyle name="Normal 6 2 2 3" xfId="466"/>
    <cellStyle name="Normal 6 2 3" xfId="467"/>
    <cellStyle name="Normal 6 2 3 2" xfId="468"/>
    <cellStyle name="Normal 6 2 3 2 2" xfId="469"/>
    <cellStyle name="Normal 6 2 3 3" xfId="470"/>
    <cellStyle name="Normal 6 2 4" xfId="471"/>
    <cellStyle name="Normal 6 2 4 2" xfId="472"/>
    <cellStyle name="Normal 6 2 5" xfId="473"/>
    <cellStyle name="Normal 6 3" xfId="474"/>
    <cellStyle name="Normal 6 3 2" xfId="475"/>
    <cellStyle name="Normal 6 3 2 2" xfId="476"/>
    <cellStyle name="Normal 6 3 3" xfId="477"/>
    <cellStyle name="Normal 6 4" xfId="478"/>
    <cellStyle name="Normal 6 4 2" xfId="479"/>
    <cellStyle name="Normal 6 4 2 2" xfId="480"/>
    <cellStyle name="Normal 6 4 3" xfId="481"/>
    <cellStyle name="Normal 6 5" xfId="482"/>
    <cellStyle name="Normal 6 5 2" xfId="483"/>
    <cellStyle name="Normal 6 6" xfId="484"/>
    <cellStyle name="Normal 7" xfId="485"/>
    <cellStyle name="Normal 7 2" xfId="486"/>
    <cellStyle name="Normal 8" xfId="487"/>
    <cellStyle name="Normal 8 2" xfId="488"/>
    <cellStyle name="Normal 9" xfId="489"/>
    <cellStyle name="Normal 9 2" xfId="490"/>
    <cellStyle name="Note" xfId="15" builtinId="10" customBuiltin="1"/>
    <cellStyle name="Note 2" xfId="491"/>
    <cellStyle name="Note 2 2" xfId="492"/>
    <cellStyle name="Note 2 3" xfId="493"/>
    <cellStyle name="Output" xfId="10" builtinId="21" customBuiltin="1"/>
    <cellStyle name="Output 2" xfId="494"/>
    <cellStyle name="Output 2 2" xfId="495"/>
    <cellStyle name="Output Line Items" xfId="496"/>
    <cellStyle name="Percent [0%]" xfId="497"/>
    <cellStyle name="Percent 10" xfId="498"/>
    <cellStyle name="Percent 10 2" xfId="499"/>
    <cellStyle name="Percent 10 2 2" xfId="500"/>
    <cellStyle name="Percent 10 2 2 2" xfId="501"/>
    <cellStyle name="Percent 10 2 3" xfId="502"/>
    <cellStyle name="Percent 10 3" xfId="503"/>
    <cellStyle name="Percent 10 3 2" xfId="504"/>
    <cellStyle name="Percent 10 3 2 2" xfId="505"/>
    <cellStyle name="Percent 10 3 3" xfId="506"/>
    <cellStyle name="Percent 10 4" xfId="507"/>
    <cellStyle name="Percent 10 4 2" xfId="508"/>
    <cellStyle name="Percent 10 5" xfId="509"/>
    <cellStyle name="Percent 11" xfId="510"/>
    <cellStyle name="Percent 11 2" xfId="511"/>
    <cellStyle name="Percent 11 2 2" xfId="512"/>
    <cellStyle name="Percent 11 2 2 2" xfId="513"/>
    <cellStyle name="Percent 11 2 3" xfId="514"/>
    <cellStyle name="Percent 11 3" xfId="515"/>
    <cellStyle name="Percent 11 3 2" xfId="516"/>
    <cellStyle name="Percent 11 3 2 2" xfId="517"/>
    <cellStyle name="Percent 11 3 3" xfId="518"/>
    <cellStyle name="Percent 11 4" xfId="519"/>
    <cellStyle name="Percent 11 4 2" xfId="520"/>
    <cellStyle name="Percent 11 5" xfId="521"/>
    <cellStyle name="Percent 12" xfId="522"/>
    <cellStyle name="Percent 12 2" xfId="523"/>
    <cellStyle name="Percent 12 2 2" xfId="524"/>
    <cellStyle name="Percent 12 2 2 2" xfId="525"/>
    <cellStyle name="Percent 12 2 3" xfId="526"/>
    <cellStyle name="Percent 12 3" xfId="527"/>
    <cellStyle name="Percent 12 3 2" xfId="528"/>
    <cellStyle name="Percent 12 3 2 2" xfId="529"/>
    <cellStyle name="Percent 12 3 3" xfId="530"/>
    <cellStyle name="Percent 12 4" xfId="531"/>
    <cellStyle name="Percent 12 4 2" xfId="532"/>
    <cellStyle name="Percent 12 5" xfId="533"/>
    <cellStyle name="Percent 13" xfId="534"/>
    <cellStyle name="Percent 13 2" xfId="535"/>
    <cellStyle name="Percent 13 2 2" xfId="536"/>
    <cellStyle name="Percent 13 3" xfId="537"/>
    <cellStyle name="Percent 14" xfId="538"/>
    <cellStyle name="Percent 15" xfId="539"/>
    <cellStyle name="Percent 16" xfId="540"/>
    <cellStyle name="Percent 17" xfId="541"/>
    <cellStyle name="Percent 18" xfId="542"/>
    <cellStyle name="Percent 19" xfId="543"/>
    <cellStyle name="Percent 2" xfId="544"/>
    <cellStyle name="Percent 2 2" xfId="545"/>
    <cellStyle name="Percent 2 2 2" xfId="546"/>
    <cellStyle name="Percent 2 2 2 2" xfId="547"/>
    <cellStyle name="Percent 2 2 3" xfId="548"/>
    <cellStyle name="Percent 2 3" xfId="549"/>
    <cellStyle name="Percent 3" xfId="550"/>
    <cellStyle name="Percent 3 2" xfId="551"/>
    <cellStyle name="Percent 3 2 2" xfId="552"/>
    <cellStyle name="Percent 3 2 2 2" xfId="553"/>
    <cellStyle name="Percent 3 2 2 2 2" xfId="554"/>
    <cellStyle name="Percent 3 2 2 3" xfId="555"/>
    <cellStyle name="Percent 3 2 3" xfId="556"/>
    <cellStyle name="Percent 3 2 3 2" xfId="557"/>
    <cellStyle name="Percent 3 2 3 2 2" xfId="558"/>
    <cellStyle name="Percent 3 2 3 3" xfId="559"/>
    <cellStyle name="Percent 3 2 4" xfId="560"/>
    <cellStyle name="Percent 3 2 4 2" xfId="561"/>
    <cellStyle name="Percent 3 2 5" xfId="562"/>
    <cellStyle name="Percent 4" xfId="563"/>
    <cellStyle name="Percent 5" xfId="564"/>
    <cellStyle name="Percent 5 2" xfId="565"/>
    <cellStyle name="Percent 5 2 2" xfId="566"/>
    <cellStyle name="Percent 5 2 2 2" xfId="567"/>
    <cellStyle name="Percent 5 2 3" xfId="568"/>
    <cellStyle name="Percent 5 3" xfId="569"/>
    <cellStyle name="Percent 5 3 2" xfId="570"/>
    <cellStyle name="Percent 5 3 2 2" xfId="571"/>
    <cellStyle name="Percent 5 3 3" xfId="572"/>
    <cellStyle name="Percent 5 4" xfId="573"/>
    <cellStyle name="Percent 5 4 2" xfId="574"/>
    <cellStyle name="Percent 5 5" xfId="575"/>
    <cellStyle name="Percent 6" xfId="576"/>
    <cellStyle name="Percent 7" xfId="577"/>
    <cellStyle name="Percent 8" xfId="578"/>
    <cellStyle name="Percent 8 2" xfId="579"/>
    <cellStyle name="Percent 8 2 2" xfId="580"/>
    <cellStyle name="Percent 8 2 2 2" xfId="581"/>
    <cellStyle name="Percent 8 2 3" xfId="582"/>
    <cellStyle name="Percent 8 3" xfId="583"/>
    <cellStyle name="Percent 8 3 2" xfId="584"/>
    <cellStyle name="Percent 8 3 2 2" xfId="585"/>
    <cellStyle name="Percent 8 3 3" xfId="586"/>
    <cellStyle name="Percent 8 4" xfId="587"/>
    <cellStyle name="Percent 8 4 2" xfId="588"/>
    <cellStyle name="Percent 8 5" xfId="589"/>
    <cellStyle name="Percent 9" xfId="590"/>
    <cellStyle name="Percent 9 2" xfId="591"/>
    <cellStyle name="Percent 9 2 2" xfId="592"/>
    <cellStyle name="Percent 9 2 2 2" xfId="593"/>
    <cellStyle name="Percent 9 2 3" xfId="594"/>
    <cellStyle name="Percent 9 3" xfId="595"/>
    <cellStyle name="Percent 9 3 2" xfId="596"/>
    <cellStyle name="Percent 9 3 2 2" xfId="597"/>
    <cellStyle name="Percent 9 3 3" xfId="598"/>
    <cellStyle name="Percent 9 4" xfId="599"/>
    <cellStyle name="Percent 9 4 2" xfId="600"/>
    <cellStyle name="Percent 9 5" xfId="601"/>
    <cellStyle name="PSChar" xfId="602"/>
    <cellStyle name="Title" xfId="1" builtinId="15" customBuiltin="1"/>
    <cellStyle name="Title 2" xfId="603"/>
    <cellStyle name="Total" xfId="17" builtinId="25" customBuiltin="1"/>
    <cellStyle name="Total 2" xfId="604"/>
    <cellStyle name="Total 2 2" xfId="605"/>
    <cellStyle name="Warning Text" xfId="14" builtinId="11" customBuiltin="1"/>
    <cellStyle name="Warning Text 2" xfId="606"/>
    <cellStyle name="Warning Text 2 2" xfId="6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tabSelected="1" workbookViewId="0">
      <selection activeCell="A7" sqref="A7"/>
    </sheetView>
  </sheetViews>
  <sheetFormatPr defaultRowHeight="14.4" x14ac:dyDescent="0.3"/>
  <cols>
    <col min="1" max="1" width="34.109375" customWidth="1"/>
    <col min="2" max="2" width="22.6640625" customWidth="1"/>
    <col min="3" max="3" width="13.33203125" bestFit="1" customWidth="1"/>
    <col min="4" max="4" width="12.6640625" bestFit="1" customWidth="1"/>
    <col min="5" max="5" width="11.44140625" bestFit="1" customWidth="1"/>
    <col min="6" max="6" width="11.109375" bestFit="1" customWidth="1"/>
    <col min="7" max="7" width="11.44140625" bestFit="1" customWidth="1"/>
    <col min="8" max="8" width="11" bestFit="1" customWidth="1"/>
    <col min="9" max="9" width="15" bestFit="1" customWidth="1"/>
  </cols>
  <sheetData>
    <row r="1" spans="1:2" x14ac:dyDescent="0.3">
      <c r="A1" t="s">
        <v>0</v>
      </c>
    </row>
    <row r="2" spans="1:2" x14ac:dyDescent="0.3">
      <c r="A2" t="s">
        <v>1</v>
      </c>
      <c r="B2">
        <v>4</v>
      </c>
    </row>
    <row r="3" spans="1:2" x14ac:dyDescent="0.3">
      <c r="A3" t="s">
        <v>2</v>
      </c>
      <c r="B3" s="58">
        <f>EditMe!C3</f>
        <v>0</v>
      </c>
    </row>
    <row r="4" spans="1:2" x14ac:dyDescent="0.3">
      <c r="A4" t="s">
        <v>3</v>
      </c>
      <c r="B4" s="66">
        <f>EditMe!C4</f>
        <v>0</v>
      </c>
    </row>
    <row r="5" spans="1:2" x14ac:dyDescent="0.3">
      <c r="A5" t="s">
        <v>4</v>
      </c>
      <c r="B5" s="67">
        <f>EditMe!C5</f>
        <v>0</v>
      </c>
    </row>
    <row r="6" spans="1:2" x14ac:dyDescent="0.3">
      <c r="A6" t="s">
        <v>5</v>
      </c>
      <c r="B6" t="s">
        <v>6</v>
      </c>
    </row>
    <row r="7" spans="1:2" x14ac:dyDescent="0.3">
      <c r="A7" t="s">
        <v>7</v>
      </c>
      <c r="B7" t="s">
        <v>8</v>
      </c>
    </row>
    <row r="8" spans="1:2" x14ac:dyDescent="0.3">
      <c r="A8" t="s">
        <v>9</v>
      </c>
      <c r="B8" t="s">
        <v>115</v>
      </c>
    </row>
    <row r="9" spans="1:2" x14ac:dyDescent="0.3">
      <c r="A9" t="s">
        <v>10</v>
      </c>
      <c r="B9" s="3" t="s">
        <v>164</v>
      </c>
    </row>
    <row r="10" spans="1:2" x14ac:dyDescent="0.3">
      <c r="A10" t="s">
        <v>11</v>
      </c>
      <c r="B10" t="s">
        <v>12</v>
      </c>
    </row>
    <row r="12" spans="1:2" x14ac:dyDescent="0.3">
      <c r="A12" t="s">
        <v>13</v>
      </c>
    </row>
    <row r="13" spans="1:2" x14ac:dyDescent="0.3">
      <c r="A13">
        <v>151</v>
      </c>
    </row>
    <row r="14" spans="1:2" x14ac:dyDescent="0.3">
      <c r="A14">
        <v>151</v>
      </c>
    </row>
    <row r="16" spans="1:2" x14ac:dyDescent="0.3">
      <c r="A16" t="s">
        <v>14</v>
      </c>
    </row>
    <row r="17" spans="1:9" x14ac:dyDescent="0.3">
      <c r="A17" t="s">
        <v>15</v>
      </c>
      <c r="B17">
        <v>0</v>
      </c>
    </row>
    <row r="18" spans="1:9" x14ac:dyDescent="0.3">
      <c r="A18" t="s">
        <v>16</v>
      </c>
      <c r="B18" t="s">
        <v>17</v>
      </c>
    </row>
    <row r="19" spans="1:9" x14ac:dyDescent="0.3">
      <c r="A19" t="s">
        <v>18</v>
      </c>
      <c r="B19">
        <v>1</v>
      </c>
    </row>
    <row r="21" spans="1:9" x14ac:dyDescent="0.3">
      <c r="A21" t="s">
        <v>19</v>
      </c>
    </row>
    <row r="22" spans="1:9" x14ac:dyDescent="0.3">
      <c r="A22" t="s">
        <v>20</v>
      </c>
      <c r="B22" t="s">
        <v>21</v>
      </c>
      <c r="C22" t="s">
        <v>22</v>
      </c>
      <c r="D22" t="s">
        <v>23</v>
      </c>
      <c r="E22" t="s">
        <v>24</v>
      </c>
      <c r="F22" t="s">
        <v>25</v>
      </c>
      <c r="G22" t="s">
        <v>26</v>
      </c>
      <c r="H22" t="s">
        <v>27</v>
      </c>
      <c r="I22" t="s">
        <v>28</v>
      </c>
    </row>
    <row r="23" spans="1:9" x14ac:dyDescent="0.3">
      <c r="A23" s="58" t="str">
        <f>IF(EditMe!H18="","",(EditMe!H18&amp;"-HLA-"&amp;EditMe!$C$4))</f>
        <v/>
      </c>
      <c r="C23" s="3"/>
      <c r="D23" t="s">
        <v>29</v>
      </c>
      <c r="E23" s="58" t="str">
        <f>IF(EditMe!H18="","",EditMe!$H$14)</f>
        <v/>
      </c>
      <c r="F23" s="58" t="str">
        <f>IFERROR(VLOOKUP(E23,EditMe!X:Y,2,FALSE),"")</f>
        <v/>
      </c>
      <c r="G23" s="58" t="str">
        <f>IF(F23="","",EditMe!$D$18)</f>
        <v/>
      </c>
      <c r="H23" s="58" t="str">
        <f>IFERROR(VLOOKUP(G23,EditMe!U:V,2,FALSE),"")</f>
        <v/>
      </c>
    </row>
    <row r="24" spans="1:9" x14ac:dyDescent="0.3">
      <c r="A24" s="58" t="str">
        <f>IF(EditMe!I18="","",(EditMe!I18&amp;"-HLA-"&amp;EditMe!$C$4))</f>
        <v/>
      </c>
      <c r="C24" s="3"/>
      <c r="D24" t="s">
        <v>30</v>
      </c>
      <c r="E24" s="58" t="str">
        <f>IF(EditMe!I18="","",EditMe!$I$14)</f>
        <v/>
      </c>
      <c r="F24" s="58" t="str">
        <f>IFERROR(VLOOKUP(E24,EditMe!X:Y,2,FALSE),"")</f>
        <v/>
      </c>
      <c r="G24" s="58" t="str">
        <f>IF(F24="","",EditMe!$D$18)</f>
        <v/>
      </c>
      <c r="H24" s="58" t="str">
        <f>IFERROR(VLOOKUP(G24,EditMe!U:V,2,FALSE),"")</f>
        <v/>
      </c>
    </row>
    <row r="25" spans="1:9" x14ac:dyDescent="0.3">
      <c r="A25" s="58" t="str">
        <f>IF(EditMe!J18="","",(EditMe!J18&amp;"-HLA-"&amp;EditMe!$C$4))</f>
        <v/>
      </c>
      <c r="C25" s="3"/>
      <c r="D25" t="s">
        <v>31</v>
      </c>
      <c r="E25" s="58" t="str">
        <f>IF(EditMe!J18="","",EditMe!$J$14)</f>
        <v/>
      </c>
      <c r="F25" s="58" t="str">
        <f>IFERROR(VLOOKUP(E25,EditMe!X:Y,2,FALSE),"")</f>
        <v/>
      </c>
      <c r="G25" s="58" t="str">
        <f>IF(F25="","",EditMe!$D$18)</f>
        <v/>
      </c>
      <c r="H25" s="58" t="str">
        <f>IFERROR(VLOOKUP(G25,EditMe!U:V,2,FALSE),"")</f>
        <v/>
      </c>
    </row>
    <row r="26" spans="1:9" x14ac:dyDescent="0.3">
      <c r="A26" s="58" t="str">
        <f>IF(EditMe!K18="","",(EditMe!K18&amp;"-HLA-"&amp;EditMe!$C$4))</f>
        <v/>
      </c>
      <c r="C26" s="3"/>
      <c r="D26" t="s">
        <v>32</v>
      </c>
      <c r="E26" s="58" t="str">
        <f>IF(EditMe!K18="","",EditMe!$K$14)</f>
        <v/>
      </c>
      <c r="F26" s="58" t="str">
        <f>IFERROR(VLOOKUP(E26,EditMe!X:Y,2,FALSE),"")</f>
        <v/>
      </c>
      <c r="G26" s="58" t="str">
        <f>IF(F26="","",EditMe!$D$18)</f>
        <v/>
      </c>
      <c r="H26" s="58" t="str">
        <f>IFERROR(VLOOKUP(G26,EditMe!U:V,2,FALSE),"")</f>
        <v/>
      </c>
    </row>
    <row r="27" spans="1:9" x14ac:dyDescent="0.3">
      <c r="A27" s="58" t="str">
        <f>IF(EditMe!L18="","",(EditMe!L18&amp;"-HLA-"&amp;EditMe!$C$4))</f>
        <v/>
      </c>
      <c r="C27" s="3"/>
      <c r="D27" t="s">
        <v>33</v>
      </c>
      <c r="E27" s="58" t="str">
        <f>IF(EditMe!L18="","",EditMe!$L$14)</f>
        <v/>
      </c>
      <c r="F27" s="58" t="str">
        <f>IFERROR(VLOOKUP(E27,EditMe!X:Y,2,FALSE),"")</f>
        <v/>
      </c>
      <c r="G27" s="58" t="str">
        <f>IF(F27="","",EditMe!$D$18)</f>
        <v/>
      </c>
      <c r="H27" s="58" t="str">
        <f>IFERROR(VLOOKUP(G27,EditMe!U:V,2,FALSE),"")</f>
        <v/>
      </c>
    </row>
    <row r="28" spans="1:9" x14ac:dyDescent="0.3">
      <c r="A28" s="58" t="str">
        <f>IF(EditMe!M18="","",(EditMe!M18&amp;"-HLA-"&amp;EditMe!$C$4))</f>
        <v/>
      </c>
      <c r="C28" s="3"/>
      <c r="D28" t="s">
        <v>34</v>
      </c>
      <c r="E28" s="58" t="str">
        <f>IF(EditMe!M18="","",EditMe!$M$14)</f>
        <v/>
      </c>
      <c r="F28" s="58" t="str">
        <f>IFERROR(VLOOKUP(E28,EditMe!X:Y,2,FALSE),"")</f>
        <v/>
      </c>
      <c r="G28" s="58" t="str">
        <f>IF(F28="","",EditMe!$D$18)</f>
        <v/>
      </c>
      <c r="H28" s="58" t="str">
        <f>IFERROR(VLOOKUP(G28,EditMe!U:V,2,FALSE),"")</f>
        <v/>
      </c>
    </row>
    <row r="29" spans="1:9" x14ac:dyDescent="0.3">
      <c r="A29" s="58" t="str">
        <f>IF(EditMe!N18="","",(EditMe!N18&amp;"-HLA-"&amp;EditMe!$C$4))</f>
        <v/>
      </c>
      <c r="C29" s="3"/>
      <c r="D29" t="s">
        <v>35</v>
      </c>
      <c r="E29" s="58" t="str">
        <f>IF(EditMe!N18="","",EditMe!$N$14)</f>
        <v/>
      </c>
      <c r="F29" s="58" t="str">
        <f>IFERROR(VLOOKUP(E29,EditMe!X:Y,2,FALSE),"")</f>
        <v/>
      </c>
      <c r="G29" s="58" t="str">
        <f>IF(F29="","",EditMe!$D$18)</f>
        <v/>
      </c>
      <c r="H29" s="58" t="str">
        <f>IFERROR(VLOOKUP(G29,EditMe!U:V,2,FALSE),"")</f>
        <v/>
      </c>
    </row>
    <row r="30" spans="1:9" x14ac:dyDescent="0.3">
      <c r="A30" s="58" t="str">
        <f>IF(EditMe!O18="","",(EditMe!O18&amp;"-HLA-"&amp;EditMe!$C$4))</f>
        <v/>
      </c>
      <c r="C30" s="3"/>
      <c r="D30" t="s">
        <v>36</v>
      </c>
      <c r="E30" s="58" t="str">
        <f>IF(EditMe!O18="","",EditMe!$O$14)</f>
        <v/>
      </c>
      <c r="F30" s="58" t="str">
        <f>IFERROR(VLOOKUP(E30,EditMe!X:Y,2,FALSE),"")</f>
        <v/>
      </c>
      <c r="G30" s="58" t="str">
        <f>IF(F30="","",EditMe!$D$18)</f>
        <v/>
      </c>
      <c r="H30" s="58" t="str">
        <f>IFERROR(VLOOKUP(G30,EditMe!U:V,2,FALSE),"")</f>
        <v/>
      </c>
    </row>
    <row r="31" spans="1:9" x14ac:dyDescent="0.3">
      <c r="A31" s="58" t="str">
        <f>IF(EditMe!P18="","",(EditMe!P18&amp;"-HLA-"&amp;EditMe!$C$4))</f>
        <v/>
      </c>
      <c r="C31" s="3"/>
      <c r="D31" t="s">
        <v>37</v>
      </c>
      <c r="E31" s="58" t="str">
        <f>IF(EditMe!P18="","",EditMe!$P$14)</f>
        <v/>
      </c>
      <c r="F31" s="58" t="str">
        <f>IFERROR(VLOOKUP(E31,EditMe!X:Y,2,FALSE),"")</f>
        <v/>
      </c>
      <c r="G31" s="58" t="str">
        <f>IF(F31="","",EditMe!$D$18)</f>
        <v/>
      </c>
      <c r="H31" s="58" t="str">
        <f>IFERROR(VLOOKUP(G31,EditMe!U:V,2,FALSE),"")</f>
        <v/>
      </c>
    </row>
    <row r="32" spans="1:9" x14ac:dyDescent="0.3">
      <c r="A32" s="58" t="str">
        <f>IF(EditMe!Q18="","",(EditMe!Q18&amp;"-HLA-"&amp;EditMe!$C$4))</f>
        <v/>
      </c>
      <c r="C32" s="3"/>
      <c r="D32" t="s">
        <v>40</v>
      </c>
      <c r="E32" s="58" t="str">
        <f>IF(EditMe!Q18="","",EditMe!$Q$14)</f>
        <v/>
      </c>
      <c r="F32" s="58" t="str">
        <f>IFERROR(VLOOKUP(E32,EditMe!X:Y,2,FALSE),"")</f>
        <v/>
      </c>
      <c r="G32" s="58" t="str">
        <f>IF(F32="","",EditMe!$D$18)</f>
        <v/>
      </c>
      <c r="H32" s="58" t="str">
        <f>IFERROR(VLOOKUP(G32,EditMe!U:V,2,FALSE),"")</f>
        <v/>
      </c>
    </row>
    <row r="33" spans="1:8" x14ac:dyDescent="0.3">
      <c r="A33" s="58" t="str">
        <f>IF(EditMe!R18="","",(EditMe!R18&amp;"-HLA-"&amp;EditMe!$C$4))</f>
        <v/>
      </c>
      <c r="C33" s="3"/>
      <c r="D33" t="s">
        <v>43</v>
      </c>
      <c r="E33" s="58" t="str">
        <f>IF(EditMe!R18="","",EditMe!$R$14)</f>
        <v/>
      </c>
      <c r="F33" s="58" t="str">
        <f>IFERROR(VLOOKUP(E33,EditMe!X:Y,2,FALSE),"")</f>
        <v/>
      </c>
      <c r="G33" s="58" t="str">
        <f>IF(F33="","",EditMe!$D$18)</f>
        <v/>
      </c>
      <c r="H33" s="58" t="str">
        <f>IFERROR(VLOOKUP(G33,EditMe!U:V,2,FALSE),"")</f>
        <v/>
      </c>
    </row>
    <row r="34" spans="1:8" x14ac:dyDescent="0.3">
      <c r="A34" s="58" t="str">
        <f>IF(EditMe!S18="","",(EditMe!S18&amp;"-HLA-"&amp;EditMe!$C$4))</f>
        <v/>
      </c>
      <c r="C34" s="3"/>
      <c r="D34" t="s">
        <v>46</v>
      </c>
      <c r="E34" s="58" t="str">
        <f>IF(EditMe!S18="","",EditMe!$S$14)</f>
        <v/>
      </c>
      <c r="F34" s="58" t="str">
        <f>IFERROR(VLOOKUP(E34,EditMe!X:Y,2,FALSE),"")</f>
        <v/>
      </c>
      <c r="G34" s="58" t="str">
        <f>IF(F34="","",EditMe!$D$18)</f>
        <v/>
      </c>
      <c r="H34" s="58" t="str">
        <f>IFERROR(VLOOKUP(G34,EditMe!U:V,2,FALSE),"")</f>
        <v/>
      </c>
    </row>
    <row r="35" spans="1:8" x14ac:dyDescent="0.3">
      <c r="A35" s="58" t="str">
        <f>IF(EditMe!H19="","",(EditMe!H19&amp;"-HLA-"&amp;EditMe!$C$4))</f>
        <v/>
      </c>
      <c r="C35" s="3"/>
      <c r="D35" t="s">
        <v>49</v>
      </c>
      <c r="E35" s="58" t="str">
        <f>IF(EditMe!H19="","",EditMe!$H$14)</f>
        <v/>
      </c>
      <c r="F35" s="58" t="str">
        <f>IFERROR(VLOOKUP(E35,EditMe!X:Y,2,FALSE),"")</f>
        <v/>
      </c>
      <c r="G35" s="58" t="str">
        <f>IF(F35="","",EditMe!$D$19)</f>
        <v/>
      </c>
      <c r="H35" s="58" t="str">
        <f>IFERROR(VLOOKUP(G35,EditMe!U:V,2,FALSE),"")</f>
        <v/>
      </c>
    </row>
    <row r="36" spans="1:8" x14ac:dyDescent="0.3">
      <c r="A36" s="58" t="str">
        <f>IF(EditMe!I19="","",(EditMe!I19&amp;"-HLA-"&amp;EditMe!$C$4))</f>
        <v/>
      </c>
      <c r="C36" s="3"/>
      <c r="D36" t="s">
        <v>50</v>
      </c>
      <c r="E36" s="58" t="str">
        <f>IF(EditMe!I19="","",EditMe!$I$14)</f>
        <v/>
      </c>
      <c r="F36" s="58" t="str">
        <f>IFERROR(VLOOKUP(E36,EditMe!X:Y,2,FALSE),"")</f>
        <v/>
      </c>
      <c r="G36" s="58" t="str">
        <f>IF(F36="","",EditMe!$D$19)</f>
        <v/>
      </c>
      <c r="H36" s="58" t="str">
        <f>IFERROR(VLOOKUP(G36,EditMe!U:V,2,FALSE),"")</f>
        <v/>
      </c>
    </row>
    <row r="37" spans="1:8" x14ac:dyDescent="0.3">
      <c r="A37" s="58" t="str">
        <f>IF(EditMe!J19="","",(EditMe!J19&amp;"-HLA-"&amp;EditMe!$C$4))</f>
        <v/>
      </c>
      <c r="C37" s="3"/>
      <c r="D37" t="s">
        <v>51</v>
      </c>
      <c r="E37" s="58" t="str">
        <f>IF(EditMe!J19="","",EditMe!$J$14)</f>
        <v/>
      </c>
      <c r="F37" s="58" t="str">
        <f>IFERROR(VLOOKUP(E37,EditMe!X:Y,2,FALSE),"")</f>
        <v/>
      </c>
      <c r="G37" s="58" t="str">
        <f>IF(F37="","",EditMe!$D$19)</f>
        <v/>
      </c>
      <c r="H37" s="58" t="str">
        <f>IFERROR(VLOOKUP(G37,EditMe!U:V,2,FALSE),"")</f>
        <v/>
      </c>
    </row>
    <row r="38" spans="1:8" x14ac:dyDescent="0.3">
      <c r="A38" s="58" t="str">
        <f>IF(EditMe!K19="","",(EditMe!K19&amp;"-HLA-"&amp;EditMe!$C$4))</f>
        <v/>
      </c>
      <c r="C38" s="3"/>
      <c r="D38" t="s">
        <v>52</v>
      </c>
      <c r="E38" s="58" t="str">
        <f>IF(EditMe!K19="","",EditMe!$K$14)</f>
        <v/>
      </c>
      <c r="F38" s="58" t="str">
        <f>IFERROR(VLOOKUP(E38,EditMe!X:Y,2,FALSE),"")</f>
        <v/>
      </c>
      <c r="G38" s="58" t="str">
        <f>IF(F38="","",EditMe!$D$19)</f>
        <v/>
      </c>
      <c r="H38" s="58" t="str">
        <f>IFERROR(VLOOKUP(G38,EditMe!U:V,2,FALSE),"")</f>
        <v/>
      </c>
    </row>
    <row r="39" spans="1:8" x14ac:dyDescent="0.3">
      <c r="A39" s="58" t="str">
        <f>IF(EditMe!L19="","",(EditMe!L19&amp;"-HLA-"&amp;EditMe!$C$4))</f>
        <v/>
      </c>
      <c r="C39" s="3"/>
      <c r="D39" t="s">
        <v>53</v>
      </c>
      <c r="E39" s="58" t="str">
        <f>IF(EditMe!L19="","",EditMe!$L$14)</f>
        <v/>
      </c>
      <c r="F39" s="58" t="str">
        <f>IFERROR(VLOOKUP(E39,EditMe!X:Y,2,FALSE),"")</f>
        <v/>
      </c>
      <c r="G39" s="58" t="str">
        <f>IF(F39="","",EditMe!$D$19)</f>
        <v/>
      </c>
      <c r="H39" s="58" t="str">
        <f>IFERROR(VLOOKUP(G39,EditMe!U:V,2,FALSE),"")</f>
        <v/>
      </c>
    </row>
    <row r="40" spans="1:8" x14ac:dyDescent="0.3">
      <c r="A40" s="58" t="str">
        <f>IF(EditMe!M19="","",(EditMe!M19&amp;"-HLA-"&amp;EditMe!$C$4))</f>
        <v/>
      </c>
      <c r="C40" s="3"/>
      <c r="D40" t="s">
        <v>54</v>
      </c>
      <c r="E40" s="58" t="str">
        <f>IF(EditMe!M19="","",EditMe!$M$14)</f>
        <v/>
      </c>
      <c r="F40" s="58" t="str">
        <f>IFERROR(VLOOKUP(E40,EditMe!X:Y,2,FALSE),"")</f>
        <v/>
      </c>
      <c r="G40" s="58" t="str">
        <f>IF(F40="","",EditMe!$D$19)</f>
        <v/>
      </c>
      <c r="H40" s="58" t="str">
        <f>IFERROR(VLOOKUP(G40,EditMe!U:V,2,FALSE),"")</f>
        <v/>
      </c>
    </row>
    <row r="41" spans="1:8" x14ac:dyDescent="0.3">
      <c r="A41" s="58" t="str">
        <f>IF(EditMe!N19="","",(EditMe!N19&amp;"-HLA-"&amp;EditMe!$C$4))</f>
        <v/>
      </c>
      <c r="C41" s="3"/>
      <c r="D41" t="s">
        <v>55</v>
      </c>
      <c r="E41" s="58" t="str">
        <f>IF(EditMe!N19="","",EditMe!$N$14)</f>
        <v/>
      </c>
      <c r="F41" s="58" t="str">
        <f>IFERROR(VLOOKUP(E41,EditMe!X:Y,2,FALSE),"")</f>
        <v/>
      </c>
      <c r="G41" s="58" t="str">
        <f>IF(F41="","",EditMe!$D$19)</f>
        <v/>
      </c>
      <c r="H41" s="58" t="str">
        <f>IFERROR(VLOOKUP(G41,EditMe!U:V,2,FALSE),"")</f>
        <v/>
      </c>
    </row>
    <row r="42" spans="1:8" x14ac:dyDescent="0.3">
      <c r="A42" s="58" t="str">
        <f>IF(EditMe!O19="","",(EditMe!O19&amp;"-HLA-"&amp;EditMe!$C$4))</f>
        <v/>
      </c>
      <c r="C42" s="3"/>
      <c r="D42" t="s">
        <v>56</v>
      </c>
      <c r="E42" s="58" t="str">
        <f>IF(EditMe!O19="","",EditMe!$O$14)</f>
        <v/>
      </c>
      <c r="F42" s="58" t="str">
        <f>IFERROR(VLOOKUP(E42,EditMe!X:Y,2,FALSE),"")</f>
        <v/>
      </c>
      <c r="G42" s="58" t="str">
        <f>IF(F42="","",EditMe!$D$19)</f>
        <v/>
      </c>
      <c r="H42" s="58" t="str">
        <f>IFERROR(VLOOKUP(G42,EditMe!U:V,2,FALSE),"")</f>
        <v/>
      </c>
    </row>
    <row r="43" spans="1:8" x14ac:dyDescent="0.3">
      <c r="A43" s="58" t="str">
        <f>IF(EditMe!P19="","",(EditMe!P19&amp;"-HLA-"&amp;EditMe!$C$4))</f>
        <v/>
      </c>
      <c r="C43" s="3"/>
      <c r="D43" t="s">
        <v>57</v>
      </c>
      <c r="E43" s="58" t="str">
        <f>IF(EditMe!P19="","",EditMe!$P$14)</f>
        <v/>
      </c>
      <c r="F43" s="58" t="str">
        <f>IFERROR(VLOOKUP(E43,EditMe!X:Y,2,FALSE),"")</f>
        <v/>
      </c>
      <c r="G43" s="58" t="str">
        <f>IF(F43="","",EditMe!$D$19)</f>
        <v/>
      </c>
      <c r="H43" s="58" t="str">
        <f>IFERROR(VLOOKUP(G43,EditMe!U:V,2,FALSE),"")</f>
        <v/>
      </c>
    </row>
    <row r="44" spans="1:8" x14ac:dyDescent="0.3">
      <c r="A44" s="58" t="str">
        <f>IF(EditMe!Q19="","",(EditMe!Q19&amp;"-HLA-"&amp;EditMe!$C$4))</f>
        <v/>
      </c>
      <c r="C44" s="3"/>
      <c r="D44" t="s">
        <v>58</v>
      </c>
      <c r="E44" s="58" t="str">
        <f>IF(EditMe!Q19="","",EditMe!$Q$14)</f>
        <v/>
      </c>
      <c r="F44" s="58" t="str">
        <f>IFERROR(VLOOKUP(E44,EditMe!X:Y,2,FALSE),"")</f>
        <v/>
      </c>
      <c r="G44" s="58" t="str">
        <f>IF(F44="","",EditMe!$D$19)</f>
        <v/>
      </c>
      <c r="H44" s="58" t="str">
        <f>IFERROR(VLOOKUP(G44,EditMe!U:V,2,FALSE),"")</f>
        <v/>
      </c>
    </row>
    <row r="45" spans="1:8" x14ac:dyDescent="0.3">
      <c r="A45" s="58" t="str">
        <f>IF(EditMe!R19="","",(EditMe!R19&amp;"-HLA-"&amp;EditMe!$C$4))</f>
        <v/>
      </c>
      <c r="C45" s="3"/>
      <c r="D45" t="s">
        <v>59</v>
      </c>
      <c r="E45" s="58" t="str">
        <f>IF(EditMe!R19="","",EditMe!$R$14)</f>
        <v/>
      </c>
      <c r="F45" s="58" t="str">
        <f>IFERROR(VLOOKUP(E45,EditMe!X:Y,2,FALSE),"")</f>
        <v/>
      </c>
      <c r="G45" s="58" t="str">
        <f>IF(F45="","",EditMe!$D$19)</f>
        <v/>
      </c>
      <c r="H45" s="58" t="str">
        <f>IFERROR(VLOOKUP(G45,EditMe!U:V,2,FALSE),"")</f>
        <v/>
      </c>
    </row>
    <row r="46" spans="1:8" x14ac:dyDescent="0.3">
      <c r="A46" s="58" t="str">
        <f>IF(EditMe!S19="","",(EditMe!S19&amp;"-HLA-"&amp;EditMe!$C$4))</f>
        <v/>
      </c>
      <c r="C46" s="3"/>
      <c r="D46" t="s">
        <v>60</v>
      </c>
      <c r="E46" s="58" t="str">
        <f>IF(EditMe!S19="","",EditMe!$S$14)</f>
        <v/>
      </c>
      <c r="F46" s="58" t="str">
        <f>IFERROR(VLOOKUP(E46,EditMe!X:Y,2,FALSE),"")</f>
        <v/>
      </c>
      <c r="G46" s="58" t="str">
        <f>IF(F46="","",EditMe!$D$19)</f>
        <v/>
      </c>
      <c r="H46" s="58" t="str">
        <f>IFERROR(VLOOKUP(G46,EditMe!U:V,2,FALSE),"")</f>
        <v/>
      </c>
    </row>
    <row r="47" spans="1:8" x14ac:dyDescent="0.3">
      <c r="A47" s="58" t="str">
        <f>IF(EditMe!H20="","",(EditMe!H20&amp;"-HLA-"&amp;EditMe!$C$4))</f>
        <v/>
      </c>
      <c r="C47" s="55"/>
      <c r="D47" s="2" t="s">
        <v>186</v>
      </c>
      <c r="E47" s="58" t="str">
        <f>IF(EditMe!H20="","",EditMe!$H$14)</f>
        <v/>
      </c>
      <c r="F47" s="58" t="str">
        <f>IFERROR(VLOOKUP(E47,EditMe!X:Y,2,FALSE),"")</f>
        <v/>
      </c>
      <c r="G47" s="58" t="str">
        <f>IF(F47="","",EditMe!$D$20)</f>
        <v/>
      </c>
      <c r="H47" s="58" t="str">
        <f>IFERROR(VLOOKUP(G47,EditMe!U:V,2,FALSE),"")</f>
        <v/>
      </c>
    </row>
    <row r="48" spans="1:8" x14ac:dyDescent="0.3">
      <c r="A48" s="58" t="str">
        <f>IF(EditMe!I20="","",(EditMe!I20&amp;"-HLA-"&amp;EditMe!$C$4))</f>
        <v/>
      </c>
      <c r="C48" s="55"/>
      <c r="D48" s="2" t="s">
        <v>187</v>
      </c>
      <c r="E48" s="58" t="str">
        <f>IF(EditMe!I20="","",EditMe!$I$14)</f>
        <v/>
      </c>
      <c r="F48" s="58" t="str">
        <f>IFERROR(VLOOKUP(E48,EditMe!X:Y,2,FALSE),"")</f>
        <v/>
      </c>
      <c r="G48" s="58" t="str">
        <f>IF(F48="","",EditMe!$D$20)</f>
        <v/>
      </c>
      <c r="H48" s="58" t="str">
        <f>IFERROR(VLOOKUP(G48,EditMe!U:V,2,FALSE),"")</f>
        <v/>
      </c>
    </row>
    <row r="49" spans="1:8" x14ac:dyDescent="0.3">
      <c r="A49" s="58" t="str">
        <f>IF(EditMe!J20="","",(EditMe!J20&amp;"-HLA-"&amp;EditMe!$C$4))</f>
        <v/>
      </c>
      <c r="D49" s="2" t="s">
        <v>188</v>
      </c>
      <c r="E49" s="58" t="str">
        <f>IF(EditMe!J20="","",EditMe!$J$14)</f>
        <v/>
      </c>
      <c r="F49" s="58" t="str">
        <f>IFERROR(VLOOKUP(E49,EditMe!X:Y,2,FALSE),"")</f>
        <v/>
      </c>
      <c r="G49" s="58" t="str">
        <f>IF(F49="","",EditMe!$D$20)</f>
        <v/>
      </c>
      <c r="H49" s="58" t="str">
        <f>IFERROR(VLOOKUP(G49,EditMe!U:V,2,FALSE),"")</f>
        <v/>
      </c>
    </row>
    <row r="50" spans="1:8" x14ac:dyDescent="0.3">
      <c r="A50" s="58" t="str">
        <f>IF(EditMe!K20="","",(EditMe!K20&amp;"-HLA-"&amp;EditMe!$C$4))</f>
        <v/>
      </c>
      <c r="D50" s="2" t="s">
        <v>189</v>
      </c>
      <c r="E50" s="58" t="str">
        <f>IF(EditMe!K20="","",EditMe!$K$14)</f>
        <v/>
      </c>
      <c r="F50" s="58" t="str">
        <f>IFERROR(VLOOKUP(E50,EditMe!X:Y,2,FALSE),"")</f>
        <v/>
      </c>
      <c r="G50" s="58" t="str">
        <f>IF(F50="","",EditMe!$D$20)</f>
        <v/>
      </c>
      <c r="H50" s="58" t="str">
        <f>IFERROR(VLOOKUP(G50,EditMe!U:V,2,FALSE),"")</f>
        <v/>
      </c>
    </row>
    <row r="51" spans="1:8" x14ac:dyDescent="0.3">
      <c r="A51" s="58" t="str">
        <f>IF(EditMe!L20="","",(EditMe!L20&amp;"-HLA-"&amp;EditMe!$C$4))</f>
        <v/>
      </c>
      <c r="D51" s="2" t="s">
        <v>190</v>
      </c>
      <c r="E51" s="58" t="str">
        <f>IF(EditMe!L20="","",EditMe!$L$14)</f>
        <v/>
      </c>
      <c r="F51" s="58" t="str">
        <f>IFERROR(VLOOKUP(E51,EditMe!X:Y,2,FALSE),"")</f>
        <v/>
      </c>
      <c r="G51" s="58" t="str">
        <f>IF(F51="","",EditMe!$D$20)</f>
        <v/>
      </c>
      <c r="H51" s="58" t="str">
        <f>IFERROR(VLOOKUP(G51,EditMe!U:V,2,FALSE),"")</f>
        <v/>
      </c>
    </row>
    <row r="52" spans="1:8" x14ac:dyDescent="0.3">
      <c r="A52" s="58" t="str">
        <f>IF(EditMe!M20="","",(EditMe!M20&amp;"-HLA-"&amp;EditMe!$C$4))</f>
        <v/>
      </c>
      <c r="D52" s="2" t="s">
        <v>191</v>
      </c>
      <c r="E52" s="58" t="str">
        <f>IF(EditMe!M20="","",EditMe!$M$14)</f>
        <v/>
      </c>
      <c r="F52" s="58" t="str">
        <f>IFERROR(VLOOKUP(E52,EditMe!X:Y,2,FALSE),"")</f>
        <v/>
      </c>
      <c r="G52" s="58" t="str">
        <f>IF(F52="","",EditMe!$D$20)</f>
        <v/>
      </c>
      <c r="H52" s="58" t="str">
        <f>IFERROR(VLOOKUP(G52,EditMe!U:V,2,FALSE),"")</f>
        <v/>
      </c>
    </row>
    <row r="53" spans="1:8" x14ac:dyDescent="0.3">
      <c r="A53" s="58" t="str">
        <f>IF(EditMe!N20="","",(EditMe!N20&amp;"-HLA-"&amp;EditMe!$C$4))</f>
        <v/>
      </c>
      <c r="D53" s="2" t="s">
        <v>192</v>
      </c>
      <c r="E53" s="58" t="str">
        <f>IF(EditMe!N20="","",EditMe!$N$14)</f>
        <v/>
      </c>
      <c r="F53" s="58" t="str">
        <f>IFERROR(VLOOKUP(E53,EditMe!X:Y,2,FALSE),"")</f>
        <v/>
      </c>
      <c r="G53" s="58" t="str">
        <f>IF(F53="","",EditMe!$D$20)</f>
        <v/>
      </c>
      <c r="H53" s="58" t="str">
        <f>IFERROR(VLOOKUP(G53,EditMe!U:V,2,FALSE),"")</f>
        <v/>
      </c>
    </row>
    <row r="54" spans="1:8" x14ac:dyDescent="0.3">
      <c r="A54" s="58" t="str">
        <f>IF(EditMe!O20="","",(EditMe!O20&amp;"-HLA-"&amp;EditMe!$C$4))</f>
        <v/>
      </c>
      <c r="D54" s="2" t="s">
        <v>193</v>
      </c>
      <c r="E54" s="58" t="str">
        <f>IF(EditMe!O20="","",EditMe!$O$14)</f>
        <v/>
      </c>
      <c r="F54" s="58" t="str">
        <f>IFERROR(VLOOKUP(E54,EditMe!X:Y,2,FALSE),"")</f>
        <v/>
      </c>
      <c r="G54" s="58" t="str">
        <f>IF(F54="","",EditMe!$D$20)</f>
        <v/>
      </c>
      <c r="H54" s="58" t="str">
        <f>IFERROR(VLOOKUP(G54,EditMe!U:V,2,FALSE),"")</f>
        <v/>
      </c>
    </row>
    <row r="55" spans="1:8" x14ac:dyDescent="0.3">
      <c r="A55" s="58" t="str">
        <f>IF(EditMe!P20="","",(EditMe!P20&amp;"-HLA-"&amp;EditMe!$C$4))</f>
        <v/>
      </c>
      <c r="C55" s="55"/>
      <c r="D55" s="2" t="s">
        <v>194</v>
      </c>
      <c r="E55" s="58" t="str">
        <f>IF(EditMe!P20="","",EditMe!$P$14)</f>
        <v/>
      </c>
      <c r="F55" s="58" t="str">
        <f>IFERROR(VLOOKUP(E55,EditMe!X:Y,2,FALSE),"")</f>
        <v/>
      </c>
      <c r="G55" s="58" t="str">
        <f>IF(F55="","",EditMe!$D$20)</f>
        <v/>
      </c>
      <c r="H55" s="58" t="str">
        <f>IFERROR(VLOOKUP(G55,EditMe!U:V,2,FALSE),"")</f>
        <v/>
      </c>
    </row>
    <row r="56" spans="1:8" x14ac:dyDescent="0.3">
      <c r="A56" s="58" t="str">
        <f>IF(EditMe!Q20="","",(EditMe!Q20&amp;"-HLA-"&amp;EditMe!$C$4))</f>
        <v/>
      </c>
      <c r="C56" s="55"/>
      <c r="D56" s="2" t="s">
        <v>195</v>
      </c>
      <c r="E56" s="58" t="str">
        <f>IF(EditMe!Q20="","",EditMe!$Q$14)</f>
        <v/>
      </c>
      <c r="F56" s="58" t="str">
        <f>IFERROR(VLOOKUP(E56,EditMe!X:Y,2,FALSE),"")</f>
        <v/>
      </c>
      <c r="G56" s="58" t="str">
        <f>IF(F56="","",EditMe!$D$20)</f>
        <v/>
      </c>
      <c r="H56" s="58" t="str">
        <f>IFERROR(VLOOKUP(G56,EditMe!U:V,2,FALSE),"")</f>
        <v/>
      </c>
    </row>
    <row r="57" spans="1:8" x14ac:dyDescent="0.3">
      <c r="A57" s="58" t="str">
        <f>IF(EditMe!R20="","",(EditMe!R20&amp;"-HLA-"&amp;EditMe!$C$4))</f>
        <v/>
      </c>
      <c r="D57" s="2" t="s">
        <v>196</v>
      </c>
      <c r="E57" s="58" t="str">
        <f>IF(EditMe!R20="","",EditMe!$R$14)</f>
        <v/>
      </c>
      <c r="F57" s="58" t="str">
        <f>IFERROR(VLOOKUP(E57,EditMe!X:Y,2,FALSE),"")</f>
        <v/>
      </c>
      <c r="G57" s="58" t="str">
        <f>IF(F57="","",EditMe!$D$20)</f>
        <v/>
      </c>
      <c r="H57" s="58" t="str">
        <f>IFERROR(VLOOKUP(G57,EditMe!U:V,2,FALSE),"")</f>
        <v/>
      </c>
    </row>
    <row r="58" spans="1:8" x14ac:dyDescent="0.3">
      <c r="A58" s="58" t="str">
        <f>IF(EditMe!S20="","",(EditMe!S20&amp;"-HLA-"&amp;EditMe!$C$4))</f>
        <v/>
      </c>
      <c r="D58" s="2" t="s">
        <v>197</v>
      </c>
      <c r="E58" s="58" t="str">
        <f>IF(EditMe!S20="","",EditMe!$S$14)</f>
        <v/>
      </c>
      <c r="F58" s="58" t="str">
        <f>IFERROR(VLOOKUP(E58,EditMe!X:Y,2,FALSE),"")</f>
        <v/>
      </c>
      <c r="G58" s="58" t="str">
        <f>IF(F58="","",EditMe!$D$20)</f>
        <v/>
      </c>
      <c r="H58" s="58" t="str">
        <f>IFERROR(VLOOKUP(G58,EditMe!U:V,2,FALSE),"")</f>
        <v/>
      </c>
    </row>
    <row r="59" spans="1:8" x14ac:dyDescent="0.3">
      <c r="A59" s="58" t="str">
        <f>IF(EditMe!H21="","",(EditMe!H21&amp;"-HLA-"&amp;EditMe!$C$4))</f>
        <v/>
      </c>
      <c r="D59" s="2" t="s">
        <v>198</v>
      </c>
      <c r="E59" s="58" t="str">
        <f>IF(EditMe!H21="","",EditMe!$H$14)</f>
        <v/>
      </c>
      <c r="F59" s="58" t="str">
        <f>IFERROR(VLOOKUP(E59,EditMe!X:Y,2,FALSE),"")</f>
        <v/>
      </c>
      <c r="G59" s="58" t="str">
        <f>IF(F59="","",EditMe!$D$21)</f>
        <v/>
      </c>
      <c r="H59" s="58" t="str">
        <f>IFERROR(VLOOKUP(G59,EditMe!U:V,2,FALSE),"")</f>
        <v/>
      </c>
    </row>
    <row r="60" spans="1:8" x14ac:dyDescent="0.3">
      <c r="A60" s="58" t="str">
        <f>IF(EditMe!I21="","",(EditMe!I21&amp;"-HLA-"&amp;EditMe!$C$4))</f>
        <v/>
      </c>
      <c r="D60" s="2" t="s">
        <v>199</v>
      </c>
      <c r="E60" s="58" t="str">
        <f>IF(EditMe!I21="","",EditMe!$I$14)</f>
        <v/>
      </c>
      <c r="F60" s="58" t="str">
        <f>IFERROR(VLOOKUP(E60,EditMe!X:Y,2,FALSE),"")</f>
        <v/>
      </c>
      <c r="G60" s="58" t="str">
        <f>IF(F60="","",EditMe!$D$21)</f>
        <v/>
      </c>
      <c r="H60" s="58" t="str">
        <f>IFERROR(VLOOKUP(G60,EditMe!U:V,2,FALSE),"")</f>
        <v/>
      </c>
    </row>
    <row r="61" spans="1:8" x14ac:dyDescent="0.3">
      <c r="A61" s="58" t="str">
        <f>IF(EditMe!J21="","",(EditMe!J21&amp;"-HLA-"&amp;EditMe!$C$4))</f>
        <v/>
      </c>
      <c r="D61" s="2" t="s">
        <v>200</v>
      </c>
      <c r="E61" s="58" t="str">
        <f>IF(EditMe!J21="","",EditMe!$J$14)</f>
        <v/>
      </c>
      <c r="F61" s="58" t="str">
        <f>IFERROR(VLOOKUP(E61,EditMe!X:Y,2,FALSE),"")</f>
        <v/>
      </c>
      <c r="G61" s="58" t="str">
        <f>IF(F61="","",EditMe!$D$21)</f>
        <v/>
      </c>
      <c r="H61" s="58" t="str">
        <f>IFERROR(VLOOKUP(G61,EditMe!U:V,2,FALSE),"")</f>
        <v/>
      </c>
    </row>
    <row r="62" spans="1:8" x14ac:dyDescent="0.3">
      <c r="A62" s="58" t="str">
        <f>IF(EditMe!K21="","",(EditMe!K21&amp;"-HLA-"&amp;EditMe!$C$4))</f>
        <v/>
      </c>
      <c r="D62" s="2" t="s">
        <v>201</v>
      </c>
      <c r="E62" s="58" t="str">
        <f>IF(EditMe!K21="","",EditMe!$K$14)</f>
        <v/>
      </c>
      <c r="F62" s="58" t="str">
        <f>IFERROR(VLOOKUP(E62,EditMe!X:Y,2,FALSE),"")</f>
        <v/>
      </c>
      <c r="G62" s="58" t="str">
        <f>IF(F62="","",EditMe!$D$21)</f>
        <v/>
      </c>
      <c r="H62" s="58" t="str">
        <f>IFERROR(VLOOKUP(G62,EditMe!U:V,2,FALSE),"")</f>
        <v/>
      </c>
    </row>
    <row r="63" spans="1:8" x14ac:dyDescent="0.3">
      <c r="A63" s="58" t="str">
        <f>IF(EditMe!L21="","",(EditMe!L21&amp;"-HLA-"&amp;EditMe!$C$4))</f>
        <v/>
      </c>
      <c r="C63" s="55"/>
      <c r="D63" s="2" t="s">
        <v>202</v>
      </c>
      <c r="E63" s="58" t="str">
        <f>IF(EditMe!L21="","",EditMe!$L$14)</f>
        <v/>
      </c>
      <c r="F63" s="58" t="str">
        <f>IFERROR(VLOOKUP(E63,EditMe!X:Y,2,FALSE),"")</f>
        <v/>
      </c>
      <c r="G63" s="58" t="str">
        <f>IF(F63="","",EditMe!$D$21)</f>
        <v/>
      </c>
      <c r="H63" s="58" t="str">
        <f>IFERROR(VLOOKUP(G63,EditMe!U:V,2,FALSE),"")</f>
        <v/>
      </c>
    </row>
    <row r="64" spans="1:8" x14ac:dyDescent="0.3">
      <c r="A64" s="58" t="str">
        <f>IF(EditMe!M21="","",(EditMe!M21&amp;"-HLA-"&amp;EditMe!$C$4))</f>
        <v/>
      </c>
      <c r="C64" s="55"/>
      <c r="D64" s="2" t="s">
        <v>203</v>
      </c>
      <c r="E64" s="58" t="str">
        <f>IF(EditMe!M21="","",EditMe!$M$14)</f>
        <v/>
      </c>
      <c r="F64" s="58" t="str">
        <f>IFERROR(VLOOKUP(E64,EditMe!X:Y,2,FALSE),"")</f>
        <v/>
      </c>
      <c r="G64" s="58" t="str">
        <f>IF(F64="","",EditMe!$D$21)</f>
        <v/>
      </c>
      <c r="H64" s="58" t="str">
        <f>IFERROR(VLOOKUP(G64,EditMe!U:V,2,FALSE),"")</f>
        <v/>
      </c>
    </row>
    <row r="65" spans="1:8" x14ac:dyDescent="0.3">
      <c r="A65" s="58" t="str">
        <f>IF(EditMe!N21="","",(EditMe!N21&amp;"-HLA-"&amp;EditMe!$C$4))</f>
        <v/>
      </c>
      <c r="D65" s="2" t="s">
        <v>204</v>
      </c>
      <c r="E65" s="58" t="str">
        <f>IF(EditMe!N21="","",EditMe!$N$14)</f>
        <v/>
      </c>
      <c r="F65" s="58" t="str">
        <f>IFERROR(VLOOKUP(E65,EditMe!X:Y,2,FALSE),"")</f>
        <v/>
      </c>
      <c r="G65" s="58" t="str">
        <f>IF(F65="","",EditMe!$D$21)</f>
        <v/>
      </c>
      <c r="H65" s="58" t="str">
        <f>IFERROR(VLOOKUP(G65,EditMe!U:V,2,FALSE),"")</f>
        <v/>
      </c>
    </row>
    <row r="66" spans="1:8" x14ac:dyDescent="0.3">
      <c r="A66" s="58" t="str">
        <f>IF(EditMe!O21="","",(EditMe!O21&amp;"-HLA-"&amp;EditMe!$C$4))</f>
        <v/>
      </c>
      <c r="D66" s="2" t="s">
        <v>205</v>
      </c>
      <c r="E66" s="58" t="str">
        <f>IF(EditMe!O21="","",EditMe!$O$14)</f>
        <v/>
      </c>
      <c r="F66" s="58" t="str">
        <f>IFERROR(VLOOKUP(E66,EditMe!X:Y,2,FALSE),"")</f>
        <v/>
      </c>
      <c r="G66" s="58" t="str">
        <f>IF(F66="","",EditMe!$D$21)</f>
        <v/>
      </c>
      <c r="H66" s="58" t="str">
        <f>IFERROR(VLOOKUP(G66,EditMe!U:V,2,FALSE),"")</f>
        <v/>
      </c>
    </row>
    <row r="67" spans="1:8" x14ac:dyDescent="0.3">
      <c r="A67" s="58" t="str">
        <f>IF(EditMe!P21="","",(EditMe!P21&amp;"-HLA-"&amp;EditMe!$C$4))</f>
        <v/>
      </c>
      <c r="D67" s="2" t="s">
        <v>206</v>
      </c>
      <c r="E67" s="58" t="str">
        <f>IF(EditMe!P21="","",EditMe!$P$14)</f>
        <v/>
      </c>
      <c r="F67" s="58" t="str">
        <f>IFERROR(VLOOKUP(E67,EditMe!X:Y,2,FALSE),"")</f>
        <v/>
      </c>
      <c r="G67" s="58" t="str">
        <f>IF(F67="","",EditMe!$D$21)</f>
        <v/>
      </c>
      <c r="H67" s="58" t="str">
        <f>IFERROR(VLOOKUP(G67,EditMe!U:V,2,FALSE),"")</f>
        <v/>
      </c>
    </row>
    <row r="68" spans="1:8" x14ac:dyDescent="0.3">
      <c r="A68" s="58" t="str">
        <f>IF(EditMe!Q21="","",(EditMe!Q21&amp;"-HLA-"&amp;EditMe!$C$4))</f>
        <v/>
      </c>
      <c r="D68" s="2" t="s">
        <v>207</v>
      </c>
      <c r="E68" s="58" t="str">
        <f>IF(EditMe!Q21="","",EditMe!$Q$14)</f>
        <v/>
      </c>
      <c r="F68" s="58" t="str">
        <f>IFERROR(VLOOKUP(E68,EditMe!X:Y,2,FALSE),"")</f>
        <v/>
      </c>
      <c r="G68" s="58" t="str">
        <f>IF(F68="","",EditMe!$D$21)</f>
        <v/>
      </c>
      <c r="H68" s="58" t="str">
        <f>IFERROR(VLOOKUP(G68,EditMe!U:V,2,FALSE),"")</f>
        <v/>
      </c>
    </row>
    <row r="69" spans="1:8" x14ac:dyDescent="0.3">
      <c r="A69" s="58" t="str">
        <f>IF(EditMe!R21="","",(EditMe!R21&amp;"-HLA-"&amp;EditMe!$C$4))</f>
        <v/>
      </c>
      <c r="D69" s="2" t="s">
        <v>208</v>
      </c>
      <c r="E69" s="58" t="str">
        <f>IF(EditMe!R21="","",EditMe!$R$14)</f>
        <v/>
      </c>
      <c r="F69" s="58" t="str">
        <f>IFERROR(VLOOKUP(E69,EditMe!X:Y,2,FALSE),"")</f>
        <v/>
      </c>
      <c r="G69" s="58" t="str">
        <f>IF(F69="","",EditMe!$D$21)</f>
        <v/>
      </c>
      <c r="H69" s="58" t="str">
        <f>IFERROR(VLOOKUP(G69,EditMe!U:V,2,FALSE),"")</f>
        <v/>
      </c>
    </row>
    <row r="70" spans="1:8" x14ac:dyDescent="0.3">
      <c r="A70" s="58" t="str">
        <f>IF(EditMe!S21="","",(EditMe!S21&amp;"-HLA-"&amp;EditMe!$C$4))</f>
        <v/>
      </c>
      <c r="D70" s="2" t="s">
        <v>209</v>
      </c>
      <c r="E70" s="58" t="str">
        <f>IF(EditMe!S21="","",EditMe!$S$14)</f>
        <v/>
      </c>
      <c r="F70" s="58" t="str">
        <f>IFERROR(VLOOKUP(E70,EditMe!X:Y,2,FALSE),"")</f>
        <v/>
      </c>
      <c r="G70" s="58" t="str">
        <f>IF(F70="","",EditMe!$D$21)</f>
        <v/>
      </c>
      <c r="H70" s="58" t="str">
        <f>IFERROR(VLOOKUP(G70,EditMe!U:V,2,FALSE),"")</f>
        <v/>
      </c>
    </row>
    <row r="71" spans="1:8" x14ac:dyDescent="0.3">
      <c r="A71" s="58" t="str">
        <f>IF(EditMe!H22="","",(EditMe!H22&amp;"-HLA-"&amp;EditMe!$C$4))</f>
        <v/>
      </c>
      <c r="C71" s="55"/>
      <c r="D71" s="2" t="s">
        <v>210</v>
      </c>
      <c r="E71" s="58" t="str">
        <f>IF(EditMe!H22="","",EditMe!$H$14)</f>
        <v/>
      </c>
      <c r="F71" s="58" t="str">
        <f>IFERROR(VLOOKUP(E71,EditMe!X:Y,2,FALSE),"")</f>
        <v/>
      </c>
      <c r="G71" s="58" t="str">
        <f>IF(F71="","",EditMe!$D$22)</f>
        <v/>
      </c>
      <c r="H71" s="58" t="str">
        <f>IFERROR(VLOOKUP(G71,EditMe!U:V,2,FALSE),"")</f>
        <v/>
      </c>
    </row>
    <row r="72" spans="1:8" x14ac:dyDescent="0.3">
      <c r="A72" s="58" t="str">
        <f>IF(EditMe!I22="","",(EditMe!I22&amp;"-HLA-"&amp;EditMe!$C$4))</f>
        <v/>
      </c>
      <c r="C72" s="55"/>
      <c r="D72" s="2" t="s">
        <v>211</v>
      </c>
      <c r="E72" s="58" t="str">
        <f>IF(EditMe!I22="","",EditMe!$I$14)</f>
        <v/>
      </c>
      <c r="F72" s="58" t="str">
        <f>IFERROR(VLOOKUP(E72,EditMe!X:Y,2,FALSE),"")</f>
        <v/>
      </c>
      <c r="G72" s="58" t="str">
        <f>IF(F72="","",EditMe!$D$22)</f>
        <v/>
      </c>
      <c r="H72" s="58" t="str">
        <f>IFERROR(VLOOKUP(G72,EditMe!U:V,2,FALSE),"")</f>
        <v/>
      </c>
    </row>
    <row r="73" spans="1:8" x14ac:dyDescent="0.3">
      <c r="A73" s="58" t="str">
        <f>IF(EditMe!J22="","",(EditMe!J22&amp;"-HLA-"&amp;EditMe!$C$4))</f>
        <v/>
      </c>
      <c r="D73" s="2" t="s">
        <v>212</v>
      </c>
      <c r="E73" s="58" t="str">
        <f>IF(EditMe!J22="","",EditMe!$J$14)</f>
        <v/>
      </c>
      <c r="F73" s="58" t="str">
        <f>IFERROR(VLOOKUP(E73,EditMe!X:Y,2,FALSE),"")</f>
        <v/>
      </c>
      <c r="G73" s="58" t="str">
        <f>IF(F73="","",EditMe!$D$22)</f>
        <v/>
      </c>
      <c r="H73" s="58" t="str">
        <f>IFERROR(VLOOKUP(G73,EditMe!U:V,2,FALSE),"")</f>
        <v/>
      </c>
    </row>
    <row r="74" spans="1:8" x14ac:dyDescent="0.3">
      <c r="A74" s="58" t="str">
        <f>IF(EditMe!K22="","",(EditMe!K22&amp;"-HLA-"&amp;EditMe!$C$4))</f>
        <v/>
      </c>
      <c r="D74" s="2" t="s">
        <v>213</v>
      </c>
      <c r="E74" s="58" t="str">
        <f>IF(EditMe!K22="","",EditMe!$K$14)</f>
        <v/>
      </c>
      <c r="F74" s="58" t="str">
        <f>IFERROR(VLOOKUP(E74,EditMe!X:Y,2,FALSE),"")</f>
        <v/>
      </c>
      <c r="G74" s="58" t="str">
        <f>IF(F74="","",EditMe!$D$22)</f>
        <v/>
      </c>
      <c r="H74" s="58" t="str">
        <f>IFERROR(VLOOKUP(G74,EditMe!U:V,2,FALSE),"")</f>
        <v/>
      </c>
    </row>
    <row r="75" spans="1:8" x14ac:dyDescent="0.3">
      <c r="A75" s="58" t="str">
        <f>IF(EditMe!L22="","",(EditMe!L22&amp;"-HLA-"&amp;EditMe!$C$4))</f>
        <v/>
      </c>
      <c r="D75" s="2" t="s">
        <v>214</v>
      </c>
      <c r="E75" s="58" t="str">
        <f>IF(EditMe!L22="","",EditMe!$L$14)</f>
        <v/>
      </c>
      <c r="F75" s="58" t="str">
        <f>IFERROR(VLOOKUP(E75,EditMe!X:Y,2,FALSE),"")</f>
        <v/>
      </c>
      <c r="G75" s="58" t="str">
        <f>IF(F75="","",EditMe!$D$22)</f>
        <v/>
      </c>
      <c r="H75" s="58" t="str">
        <f>IFERROR(VLOOKUP(G75,EditMe!U:V,2,FALSE),"")</f>
        <v/>
      </c>
    </row>
    <row r="76" spans="1:8" x14ac:dyDescent="0.3">
      <c r="A76" s="58" t="str">
        <f>IF(EditMe!M22="","",(EditMe!M22&amp;"-HLA-"&amp;EditMe!$C$4))</f>
        <v/>
      </c>
      <c r="D76" s="2" t="s">
        <v>215</v>
      </c>
      <c r="E76" s="58" t="str">
        <f>IF(EditMe!M22="","",EditMe!$M$14)</f>
        <v/>
      </c>
      <c r="F76" s="58" t="str">
        <f>IFERROR(VLOOKUP(E76,EditMe!X:Y,2,FALSE),"")</f>
        <v/>
      </c>
      <c r="G76" s="58" t="str">
        <f>IF(F76="","",EditMe!$D$22)</f>
        <v/>
      </c>
      <c r="H76" s="58" t="str">
        <f>IFERROR(VLOOKUP(G76,EditMe!U:V,2,FALSE),"")</f>
        <v/>
      </c>
    </row>
    <row r="77" spans="1:8" x14ac:dyDescent="0.3">
      <c r="A77" s="58" t="str">
        <f>IF(EditMe!N22="","",(EditMe!N22&amp;"-HLA-"&amp;EditMe!$C$4))</f>
        <v/>
      </c>
      <c r="D77" s="2" t="s">
        <v>216</v>
      </c>
      <c r="E77" s="58" t="str">
        <f>IF(EditMe!N22="","",EditMe!$N$14)</f>
        <v/>
      </c>
      <c r="F77" s="58" t="str">
        <f>IFERROR(VLOOKUP(E77,EditMe!X:Y,2,FALSE),"")</f>
        <v/>
      </c>
      <c r="G77" s="58" t="str">
        <f>IF(F77="","",EditMe!$D$22)</f>
        <v/>
      </c>
      <c r="H77" s="58" t="str">
        <f>IFERROR(VLOOKUP(G77,EditMe!U:V,2,FALSE),"")</f>
        <v/>
      </c>
    </row>
    <row r="78" spans="1:8" x14ac:dyDescent="0.3">
      <c r="A78" s="58" t="str">
        <f>IF(EditMe!O22="","",(EditMe!O22&amp;"-HLA-"&amp;EditMe!$C$4))</f>
        <v/>
      </c>
      <c r="D78" s="2" t="s">
        <v>217</v>
      </c>
      <c r="E78" s="58" t="str">
        <f>IF(EditMe!O22="","",EditMe!$O$14)</f>
        <v/>
      </c>
      <c r="F78" s="58" t="str">
        <f>IFERROR(VLOOKUP(E78,EditMe!X:Y,2,FALSE),"")</f>
        <v/>
      </c>
      <c r="G78" s="58" t="str">
        <f>IF(F78="","",EditMe!$D$22)</f>
        <v/>
      </c>
      <c r="H78" s="58" t="str">
        <f>IFERROR(VLOOKUP(G78,EditMe!U:V,2,FALSE),"")</f>
        <v/>
      </c>
    </row>
    <row r="79" spans="1:8" x14ac:dyDescent="0.3">
      <c r="A79" s="58" t="str">
        <f>IF(EditMe!P22="","",(EditMe!P22&amp;"-HLA-"&amp;EditMe!$C$4))</f>
        <v/>
      </c>
      <c r="C79" s="55"/>
      <c r="D79" s="2" t="s">
        <v>218</v>
      </c>
      <c r="E79" s="58" t="str">
        <f>IF(EditMe!P22="","",EditMe!$P$14)</f>
        <v/>
      </c>
      <c r="F79" s="58" t="str">
        <f>IFERROR(VLOOKUP(E79,EditMe!X:Y,2,FALSE),"")</f>
        <v/>
      </c>
      <c r="G79" s="58" t="str">
        <f>IF(F79="","",EditMe!$D$22)</f>
        <v/>
      </c>
      <c r="H79" s="58" t="str">
        <f>IFERROR(VLOOKUP(G79,EditMe!U:V,2,FALSE),"")</f>
        <v/>
      </c>
    </row>
    <row r="80" spans="1:8" x14ac:dyDescent="0.3">
      <c r="A80" s="58" t="str">
        <f>IF(EditMe!Q22="","",(EditMe!Q22&amp;"-HLA-"&amp;EditMe!$C$4))</f>
        <v/>
      </c>
      <c r="C80" s="55"/>
      <c r="D80" s="2" t="s">
        <v>219</v>
      </c>
      <c r="E80" s="58" t="str">
        <f>IF(EditMe!Q22="","",EditMe!$Q$14)</f>
        <v/>
      </c>
      <c r="F80" s="58" t="str">
        <f>IFERROR(VLOOKUP(E80,EditMe!X:Y,2,FALSE),"")</f>
        <v/>
      </c>
      <c r="G80" s="58" t="str">
        <f>IF(F80="","",EditMe!$D$22)</f>
        <v/>
      </c>
      <c r="H80" s="58" t="str">
        <f>IFERROR(VLOOKUP(G80,EditMe!U:V,2,FALSE),"")</f>
        <v/>
      </c>
    </row>
    <row r="81" spans="1:8" x14ac:dyDescent="0.3">
      <c r="A81" s="58" t="str">
        <f>IF(EditMe!R22="","",(EditMe!R22&amp;"-HLA-"&amp;EditMe!$C$4))</f>
        <v/>
      </c>
      <c r="D81" s="2" t="s">
        <v>220</v>
      </c>
      <c r="E81" s="58" t="str">
        <f>IF(EditMe!R22="","",EditMe!$R$14)</f>
        <v/>
      </c>
      <c r="F81" s="58" t="str">
        <f>IFERROR(VLOOKUP(E81,EditMe!X:Y,2,FALSE),"")</f>
        <v/>
      </c>
      <c r="G81" s="58" t="str">
        <f>IF(F81="","",EditMe!$D$22)</f>
        <v/>
      </c>
      <c r="H81" s="58" t="str">
        <f>IFERROR(VLOOKUP(G81,EditMe!U:V,2,FALSE),"")</f>
        <v/>
      </c>
    </row>
    <row r="82" spans="1:8" x14ac:dyDescent="0.3">
      <c r="A82" s="58" t="str">
        <f>IF(EditMe!S22="","",(EditMe!S22&amp;"-HLA-"&amp;EditMe!$C$4))</f>
        <v/>
      </c>
      <c r="D82" s="2" t="s">
        <v>221</v>
      </c>
      <c r="E82" s="58" t="str">
        <f>IF(EditMe!S22="","",EditMe!$S$14)</f>
        <v/>
      </c>
      <c r="F82" s="58" t="str">
        <f>IFERROR(VLOOKUP(E82,EditMe!X:Y,2,FALSE),"")</f>
        <v/>
      </c>
      <c r="G82" s="58" t="str">
        <f>IF(F82="","",EditMe!$D$22)</f>
        <v/>
      </c>
      <c r="H82" s="58" t="str">
        <f>IFERROR(VLOOKUP(G82,EditMe!U:V,2,FALSE),"")</f>
        <v/>
      </c>
    </row>
    <row r="83" spans="1:8" x14ac:dyDescent="0.3">
      <c r="A83" s="58" t="str">
        <f>IF(EditMe!H23="","",(EditMe!H23&amp;"-HLA-"&amp;EditMe!$C$4))</f>
        <v/>
      </c>
      <c r="D83" s="2" t="s">
        <v>222</v>
      </c>
      <c r="E83" s="58" t="str">
        <f>IF(EditMe!H23="","",EditMe!$H$14)</f>
        <v/>
      </c>
      <c r="F83" s="58" t="str">
        <f>IFERROR(VLOOKUP(E83,EditMe!X:Y,2,FALSE),"")</f>
        <v/>
      </c>
      <c r="G83" s="58" t="str">
        <f>IF(F83="","",EditMe!$D$23)</f>
        <v/>
      </c>
      <c r="H83" s="58" t="str">
        <f>IFERROR(VLOOKUP(G83,EditMe!U:V,2,FALSE),"")</f>
        <v/>
      </c>
    </row>
    <row r="84" spans="1:8" x14ac:dyDescent="0.3">
      <c r="A84" s="58" t="str">
        <f>IF(EditMe!I23="","",(EditMe!I23&amp;"-HLA-"&amp;EditMe!$C$4))</f>
        <v/>
      </c>
      <c r="D84" s="2" t="s">
        <v>223</v>
      </c>
      <c r="E84" s="58" t="str">
        <f>IF(EditMe!I23="","",EditMe!$I$14)</f>
        <v/>
      </c>
      <c r="F84" s="58" t="str">
        <f>IFERROR(VLOOKUP(E84,EditMe!X:Y,2,FALSE),"")</f>
        <v/>
      </c>
      <c r="G84" s="58" t="str">
        <f>IF(F84="","",EditMe!$D$23)</f>
        <v/>
      </c>
      <c r="H84" s="58" t="str">
        <f>IFERROR(VLOOKUP(G84,EditMe!U:V,2,FALSE),"")</f>
        <v/>
      </c>
    </row>
    <row r="85" spans="1:8" x14ac:dyDescent="0.3">
      <c r="A85" s="58" t="str">
        <f>IF(EditMe!J23="","",(EditMe!J23&amp;"-HLA-"&amp;EditMe!$C$4))</f>
        <v/>
      </c>
      <c r="D85" s="2" t="s">
        <v>224</v>
      </c>
      <c r="E85" s="58" t="str">
        <f>IF(EditMe!J23="","",EditMe!$J$14)</f>
        <v/>
      </c>
      <c r="F85" s="58" t="str">
        <f>IFERROR(VLOOKUP(E85,EditMe!X:Y,2,FALSE),"")</f>
        <v/>
      </c>
      <c r="G85" s="58" t="str">
        <f>IF(F85="","",EditMe!$D$23)</f>
        <v/>
      </c>
      <c r="H85" s="58" t="str">
        <f>IFERROR(VLOOKUP(G85,EditMe!U:V,2,FALSE),"")</f>
        <v/>
      </c>
    </row>
    <row r="86" spans="1:8" x14ac:dyDescent="0.3">
      <c r="A86" s="58" t="str">
        <f>IF(EditMe!K23="","",(EditMe!K23&amp;"-HLA-"&amp;EditMe!$C$4))</f>
        <v/>
      </c>
      <c r="D86" s="2" t="s">
        <v>225</v>
      </c>
      <c r="E86" s="58" t="str">
        <f>IF(EditMe!K23="","",EditMe!$K$14)</f>
        <v/>
      </c>
      <c r="F86" s="58" t="str">
        <f>IFERROR(VLOOKUP(E86,EditMe!X:Y,2,FALSE),"")</f>
        <v/>
      </c>
      <c r="G86" s="58" t="str">
        <f>IF(F86="","",EditMe!$D$23)</f>
        <v/>
      </c>
      <c r="H86" s="58" t="str">
        <f>IFERROR(VLOOKUP(G86,EditMe!U:V,2,FALSE),"")</f>
        <v/>
      </c>
    </row>
    <row r="87" spans="1:8" x14ac:dyDescent="0.3">
      <c r="A87" s="58" t="str">
        <f>IF(EditMe!L23="","",(EditMe!L23&amp;"-HLA-"&amp;EditMe!$C$4))</f>
        <v/>
      </c>
      <c r="C87" s="55"/>
      <c r="D87" s="2" t="s">
        <v>226</v>
      </c>
      <c r="E87" s="58" t="str">
        <f>IF(EditMe!L23="","",EditMe!$L$14)</f>
        <v/>
      </c>
      <c r="F87" s="58" t="str">
        <f>IFERROR(VLOOKUP(E87,EditMe!X:Y,2,FALSE),"")</f>
        <v/>
      </c>
      <c r="G87" s="58" t="str">
        <f>IF(F87="","",EditMe!$D$23)</f>
        <v/>
      </c>
      <c r="H87" s="58" t="str">
        <f>IFERROR(VLOOKUP(G87,EditMe!U:V,2,FALSE),"")</f>
        <v/>
      </c>
    </row>
    <row r="88" spans="1:8" x14ac:dyDescent="0.3">
      <c r="A88" s="58" t="str">
        <f>IF(EditMe!M23="","",(EditMe!M23&amp;"-HLA-"&amp;EditMe!$C$4))</f>
        <v/>
      </c>
      <c r="C88" s="55"/>
      <c r="D88" s="2" t="s">
        <v>227</v>
      </c>
      <c r="E88" s="58" t="str">
        <f>IF(EditMe!M23="","",EditMe!$M$14)</f>
        <v/>
      </c>
      <c r="F88" s="58" t="str">
        <f>IFERROR(VLOOKUP(E88,EditMe!X:Y,2,FALSE),"")</f>
        <v/>
      </c>
      <c r="G88" s="58" t="str">
        <f>IF(F88="","",EditMe!$D$23)</f>
        <v/>
      </c>
      <c r="H88" s="58" t="str">
        <f>IFERROR(VLOOKUP(G88,EditMe!U:V,2,FALSE),"")</f>
        <v/>
      </c>
    </row>
    <row r="89" spans="1:8" x14ac:dyDescent="0.3">
      <c r="A89" s="58" t="str">
        <f>IF(EditMe!N23="","",(EditMe!N23&amp;"-HLA-"&amp;EditMe!$C$4))</f>
        <v/>
      </c>
      <c r="D89" s="2" t="s">
        <v>228</v>
      </c>
      <c r="E89" s="58" t="str">
        <f>IF(EditMe!N23="","",EditMe!$N$14)</f>
        <v/>
      </c>
      <c r="F89" s="58" t="str">
        <f>IFERROR(VLOOKUP(E89,EditMe!X:Y,2,FALSE),"")</f>
        <v/>
      </c>
      <c r="G89" s="58" t="str">
        <f>IF(F89="","",EditMe!$D$23)</f>
        <v/>
      </c>
      <c r="H89" s="58" t="str">
        <f>IFERROR(VLOOKUP(G89,EditMe!U:V,2,FALSE),"")</f>
        <v/>
      </c>
    </row>
    <row r="90" spans="1:8" x14ac:dyDescent="0.3">
      <c r="A90" s="58" t="str">
        <f>IF(EditMe!O23="","",(EditMe!O23&amp;"-HLA-"&amp;EditMe!$C$4))</f>
        <v/>
      </c>
      <c r="D90" s="2" t="s">
        <v>229</v>
      </c>
      <c r="E90" s="58" t="str">
        <f>IF(EditMe!O23="","",EditMe!$O$14)</f>
        <v/>
      </c>
      <c r="F90" s="58" t="str">
        <f>IFERROR(VLOOKUP(E90,EditMe!X:Y,2,FALSE),"")</f>
        <v/>
      </c>
      <c r="G90" s="58" t="str">
        <f>IF(F90="","",EditMe!$D$23)</f>
        <v/>
      </c>
      <c r="H90" s="58" t="str">
        <f>IFERROR(VLOOKUP(G90,EditMe!U:V,2,FALSE),"")</f>
        <v/>
      </c>
    </row>
    <row r="91" spans="1:8" x14ac:dyDescent="0.3">
      <c r="A91" s="58" t="str">
        <f>IF(EditMe!P23="","",(EditMe!P23&amp;"-HLA-"&amp;EditMe!$C$4))</f>
        <v/>
      </c>
      <c r="D91" s="2" t="s">
        <v>230</v>
      </c>
      <c r="E91" s="58" t="str">
        <f>IF(EditMe!P23="","",EditMe!$P$14)</f>
        <v/>
      </c>
      <c r="F91" s="58" t="str">
        <f>IFERROR(VLOOKUP(E91,EditMe!X:Y,2,FALSE),"")</f>
        <v/>
      </c>
      <c r="G91" s="58" t="str">
        <f>IF(F91="","",EditMe!$D$23)</f>
        <v/>
      </c>
      <c r="H91" s="58" t="str">
        <f>IFERROR(VLOOKUP(G91,EditMe!U:V,2,FALSE),"")</f>
        <v/>
      </c>
    </row>
    <row r="92" spans="1:8" x14ac:dyDescent="0.3">
      <c r="A92" s="58" t="str">
        <f>IF(EditMe!Q23="","",(EditMe!Q23&amp;"-HLA-"&amp;EditMe!$C$4))</f>
        <v/>
      </c>
      <c r="D92" s="2" t="s">
        <v>231</v>
      </c>
      <c r="E92" s="58" t="str">
        <f>IF(EditMe!Q23="","",EditMe!$Q$14)</f>
        <v/>
      </c>
      <c r="F92" s="58" t="str">
        <f>IFERROR(VLOOKUP(E92,EditMe!X:Y,2,FALSE),"")</f>
        <v/>
      </c>
      <c r="G92" s="58" t="str">
        <f>IF(F92="","",EditMe!$D$23)</f>
        <v/>
      </c>
      <c r="H92" s="58" t="str">
        <f>IFERROR(VLOOKUP(G92,EditMe!U:V,2,FALSE),"")</f>
        <v/>
      </c>
    </row>
    <row r="93" spans="1:8" x14ac:dyDescent="0.3">
      <c r="A93" s="58" t="str">
        <f>IF(EditMe!R23="","",(EditMe!R23&amp;"-HLA-"&amp;EditMe!$C$4))</f>
        <v/>
      </c>
      <c r="D93" s="2" t="s">
        <v>232</v>
      </c>
      <c r="E93" s="58" t="str">
        <f>IF(EditMe!R23="","",EditMe!$R$14)</f>
        <v/>
      </c>
      <c r="F93" s="58" t="str">
        <f>IFERROR(VLOOKUP(E93,EditMe!X:Y,2,FALSE),"")</f>
        <v/>
      </c>
      <c r="G93" s="58" t="str">
        <f>IF(F93="","",EditMe!$D$23)</f>
        <v/>
      </c>
      <c r="H93" s="58" t="str">
        <f>IFERROR(VLOOKUP(G93,EditMe!U:V,2,FALSE),"")</f>
        <v/>
      </c>
    </row>
    <row r="94" spans="1:8" x14ac:dyDescent="0.3">
      <c r="A94" s="58" t="str">
        <f>IF(EditMe!S23="","",(EditMe!S23&amp;"-HLA-"&amp;EditMe!$C$4))</f>
        <v/>
      </c>
      <c r="D94" s="2" t="s">
        <v>233</v>
      </c>
      <c r="E94" s="58" t="str">
        <f>IF(EditMe!S23="","",EditMe!$S$14)</f>
        <v/>
      </c>
      <c r="F94" s="58" t="str">
        <f>IFERROR(VLOOKUP(E94,EditMe!X:Y,2,FALSE),"")</f>
        <v/>
      </c>
      <c r="G94" s="58" t="str">
        <f>IF(F94="","",EditMe!$D$23)</f>
        <v/>
      </c>
      <c r="H94" s="58" t="str">
        <f>IFERROR(VLOOKUP(G94,EditMe!U:V,2,FALSE),"")</f>
        <v/>
      </c>
    </row>
    <row r="95" spans="1:8" x14ac:dyDescent="0.3">
      <c r="A95" s="58" t="str">
        <f>IF(EditMe!H24="","",(EditMe!H24&amp;"-HLA-"&amp;EditMe!$C$4))</f>
        <v/>
      </c>
      <c r="C95" s="55"/>
      <c r="D95" s="2" t="s">
        <v>234</v>
      </c>
      <c r="E95" s="58" t="str">
        <f>IF(EditMe!H24="","",EditMe!$H$14)</f>
        <v/>
      </c>
      <c r="F95" s="58" t="str">
        <f>IFERROR(VLOOKUP(E95,EditMe!X:Y,2,FALSE),"")</f>
        <v/>
      </c>
      <c r="G95" s="58" t="str">
        <f>IF(F95="","",EditMe!$D$24)</f>
        <v/>
      </c>
      <c r="H95" s="58" t="str">
        <f>IFERROR(VLOOKUP(G95,EditMe!U:V,2,FALSE),"")</f>
        <v/>
      </c>
    </row>
    <row r="96" spans="1:8" x14ac:dyDescent="0.3">
      <c r="A96" s="58" t="str">
        <f>IF(EditMe!I24="","",(EditMe!I24&amp;"-HLA-"&amp;EditMe!$C$4))</f>
        <v/>
      </c>
      <c r="C96" s="55"/>
      <c r="D96" s="2" t="s">
        <v>235</v>
      </c>
      <c r="E96" s="58" t="str">
        <f>IF(EditMe!I24="","",EditMe!$I$14)</f>
        <v/>
      </c>
      <c r="F96" s="58" t="str">
        <f>IFERROR(VLOOKUP(E96,EditMe!X:Y,2,FALSE),"")</f>
        <v/>
      </c>
      <c r="G96" s="58" t="str">
        <f>IF(F96="","",EditMe!$D$24)</f>
        <v/>
      </c>
      <c r="H96" s="58" t="str">
        <f>IFERROR(VLOOKUP(G96,EditMe!U:V,2,FALSE),"")</f>
        <v/>
      </c>
    </row>
    <row r="97" spans="1:8" x14ac:dyDescent="0.3">
      <c r="A97" s="58" t="str">
        <f>IF(EditMe!J24="","",(EditMe!J24&amp;"-HLA-"&amp;EditMe!$C$4))</f>
        <v/>
      </c>
      <c r="D97" s="2" t="s">
        <v>236</v>
      </c>
      <c r="E97" s="58" t="str">
        <f>IF(EditMe!J24="","",EditMe!$J$14)</f>
        <v/>
      </c>
      <c r="F97" s="58" t="str">
        <f>IFERROR(VLOOKUP(E97,EditMe!X:Y,2,FALSE),"")</f>
        <v/>
      </c>
      <c r="G97" s="58" t="str">
        <f>IF(F97="","",EditMe!$D$24)</f>
        <v/>
      </c>
      <c r="H97" s="58" t="str">
        <f>IFERROR(VLOOKUP(G97,EditMe!U:V,2,FALSE),"")</f>
        <v/>
      </c>
    </row>
    <row r="98" spans="1:8" x14ac:dyDescent="0.3">
      <c r="A98" s="58" t="str">
        <f>IF(EditMe!K24="","",(EditMe!K24&amp;"-HLA-"&amp;EditMe!$C$4))</f>
        <v/>
      </c>
      <c r="D98" s="2" t="s">
        <v>237</v>
      </c>
      <c r="E98" s="58" t="str">
        <f>IF(EditMe!K24="","",EditMe!$K$14)</f>
        <v/>
      </c>
      <c r="F98" s="58" t="str">
        <f>IFERROR(VLOOKUP(E98,EditMe!X:Y,2,FALSE),"")</f>
        <v/>
      </c>
      <c r="G98" s="58" t="str">
        <f>IF(F98="","",EditMe!$D$24)</f>
        <v/>
      </c>
      <c r="H98" s="58" t="str">
        <f>IFERROR(VLOOKUP(G98,EditMe!U:V,2,FALSE),"")</f>
        <v/>
      </c>
    </row>
    <row r="99" spans="1:8" x14ac:dyDescent="0.3">
      <c r="A99" s="58" t="str">
        <f>IF(EditMe!L24="","",(EditMe!L24&amp;"-HLA-"&amp;EditMe!$C$4))</f>
        <v/>
      </c>
      <c r="D99" s="2" t="s">
        <v>238</v>
      </c>
      <c r="E99" s="58" t="str">
        <f>IF(EditMe!L24="","",EditMe!$L$14)</f>
        <v/>
      </c>
      <c r="F99" s="58" t="str">
        <f>IFERROR(VLOOKUP(E99,EditMe!X:Y,2,FALSE),"")</f>
        <v/>
      </c>
      <c r="G99" s="58" t="str">
        <f>IF(F99="","",EditMe!$D$24)</f>
        <v/>
      </c>
      <c r="H99" s="58" t="str">
        <f>IFERROR(VLOOKUP(G99,EditMe!U:V,2,FALSE),"")</f>
        <v/>
      </c>
    </row>
    <row r="100" spans="1:8" x14ac:dyDescent="0.3">
      <c r="A100" s="58" t="str">
        <f>IF(EditMe!M24="","",(EditMe!M24&amp;"-HLA-"&amp;EditMe!$C$4))</f>
        <v/>
      </c>
      <c r="D100" s="2" t="s">
        <v>239</v>
      </c>
      <c r="E100" s="58" t="str">
        <f>IF(EditMe!M24="","",EditMe!$M$14)</f>
        <v/>
      </c>
      <c r="F100" s="58" t="str">
        <f>IFERROR(VLOOKUP(E100,EditMe!X:Y,2,FALSE),"")</f>
        <v/>
      </c>
      <c r="G100" s="58" t="str">
        <f>IF(F100="","",EditMe!$D$24)</f>
        <v/>
      </c>
      <c r="H100" s="58" t="str">
        <f>IFERROR(VLOOKUP(G100,EditMe!U:V,2,FALSE),"")</f>
        <v/>
      </c>
    </row>
    <row r="101" spans="1:8" x14ac:dyDescent="0.3">
      <c r="A101" s="58" t="str">
        <f>IF(EditMe!N24="","",(EditMe!N24&amp;"-HLA-"&amp;EditMe!$C$4))</f>
        <v/>
      </c>
      <c r="D101" s="2" t="s">
        <v>240</v>
      </c>
      <c r="E101" s="58" t="str">
        <f>IF(EditMe!N24="","",EditMe!$N$14)</f>
        <v/>
      </c>
      <c r="F101" s="58" t="str">
        <f>IFERROR(VLOOKUP(E101,EditMe!X:Y,2,FALSE),"")</f>
        <v/>
      </c>
      <c r="G101" s="58" t="str">
        <f>IF(F101="","",EditMe!$D$24)</f>
        <v/>
      </c>
      <c r="H101" s="58" t="str">
        <f>IFERROR(VLOOKUP(G101,EditMe!U:V,2,FALSE),"")</f>
        <v/>
      </c>
    </row>
    <row r="102" spans="1:8" x14ac:dyDescent="0.3">
      <c r="A102" s="58" t="str">
        <f>IF(EditMe!O24="","",(EditMe!O24&amp;"-HLA-"&amp;EditMe!$C$4))</f>
        <v/>
      </c>
      <c r="D102" s="2" t="s">
        <v>241</v>
      </c>
      <c r="E102" s="58" t="str">
        <f>IF(EditMe!O24="","",EditMe!$O$14)</f>
        <v/>
      </c>
      <c r="F102" s="58" t="str">
        <f>IFERROR(VLOOKUP(E102,EditMe!X:Y,2,FALSE),"")</f>
        <v/>
      </c>
      <c r="G102" s="58" t="str">
        <f>IF(F102="","",EditMe!$D$24)</f>
        <v/>
      </c>
      <c r="H102" s="58" t="str">
        <f>IFERROR(VLOOKUP(G102,EditMe!U:V,2,FALSE),"")</f>
        <v/>
      </c>
    </row>
    <row r="103" spans="1:8" x14ac:dyDescent="0.3">
      <c r="A103" s="58" t="str">
        <f>IF(EditMe!P24="","",(EditMe!P24&amp;"-HLA-"&amp;EditMe!$C$4))</f>
        <v/>
      </c>
      <c r="C103" s="55"/>
      <c r="D103" s="2" t="s">
        <v>242</v>
      </c>
      <c r="E103" s="58" t="str">
        <f>IF(EditMe!P24="","",EditMe!$P$14)</f>
        <v/>
      </c>
      <c r="F103" s="58" t="str">
        <f>IFERROR(VLOOKUP(E103,EditMe!X:Y,2,FALSE),"")</f>
        <v/>
      </c>
      <c r="G103" s="58" t="str">
        <f>IF(F103="","",EditMe!$D$24)</f>
        <v/>
      </c>
      <c r="H103" s="58" t="str">
        <f>IFERROR(VLOOKUP(G103,EditMe!U:V,2,FALSE),"")</f>
        <v/>
      </c>
    </row>
    <row r="104" spans="1:8" x14ac:dyDescent="0.3">
      <c r="A104" s="58" t="str">
        <f>IF(EditMe!Q24="","",(EditMe!Q24&amp;"-HLA-"&amp;EditMe!$C$4))</f>
        <v/>
      </c>
      <c r="C104" s="55"/>
      <c r="D104" s="2" t="s">
        <v>243</v>
      </c>
      <c r="E104" s="58" t="str">
        <f>IF(EditMe!Q24="","",EditMe!$Q$14)</f>
        <v/>
      </c>
      <c r="F104" s="58" t="str">
        <f>IFERROR(VLOOKUP(E104,EditMe!X:Y,2,FALSE),"")</f>
        <v/>
      </c>
      <c r="G104" s="58" t="str">
        <f>IF(F104="","",EditMe!$D$24)</f>
        <v/>
      </c>
      <c r="H104" s="58" t="str">
        <f>IFERROR(VLOOKUP(G104,EditMe!U:V,2,FALSE),"")</f>
        <v/>
      </c>
    </row>
    <row r="105" spans="1:8" x14ac:dyDescent="0.3">
      <c r="A105" s="58" t="str">
        <f>IF(EditMe!R24="","",(EditMe!R24&amp;"-HLA-"&amp;EditMe!$C$4))</f>
        <v/>
      </c>
      <c r="D105" s="2" t="s">
        <v>244</v>
      </c>
      <c r="E105" s="58" t="str">
        <f>IF(EditMe!R24="","",EditMe!$R$14)</f>
        <v/>
      </c>
      <c r="F105" s="58" t="str">
        <f>IFERROR(VLOOKUP(E105,EditMe!X:Y,2,FALSE),"")</f>
        <v/>
      </c>
      <c r="G105" s="58" t="str">
        <f>IF(F105="","",EditMe!$D$24)</f>
        <v/>
      </c>
      <c r="H105" s="58" t="str">
        <f>IFERROR(VLOOKUP(G105,EditMe!U:V,2,FALSE),"")</f>
        <v/>
      </c>
    </row>
    <row r="106" spans="1:8" x14ac:dyDescent="0.3">
      <c r="A106" s="58" t="str">
        <f>IF(EditMe!S24="","",(EditMe!S24&amp;"-HLA-"&amp;EditMe!$C$4))</f>
        <v/>
      </c>
      <c r="D106" s="2" t="s">
        <v>245</v>
      </c>
      <c r="E106" s="58" t="str">
        <f>IF(EditMe!S24="","",EditMe!$S$14)</f>
        <v/>
      </c>
      <c r="F106" s="58" t="str">
        <f>IFERROR(VLOOKUP(E106,EditMe!X:Y,2,FALSE),"")</f>
        <v/>
      </c>
      <c r="G106" s="58" t="str">
        <f>IF(F106="","",EditMe!$D$24)</f>
        <v/>
      </c>
      <c r="H106" s="58" t="str">
        <f>IFERROR(VLOOKUP(G106,EditMe!U:V,2,FALSE),"")</f>
        <v/>
      </c>
    </row>
    <row r="107" spans="1:8" x14ac:dyDescent="0.3">
      <c r="A107" s="58" t="str">
        <f>IF(EditMe!H25="","",(EditMe!H25&amp;"-HLA-"&amp;EditMe!$C$4))</f>
        <v/>
      </c>
      <c r="D107" s="2" t="s">
        <v>246</v>
      </c>
      <c r="E107" s="58" t="str">
        <f>IF(EditMe!H25="","",EditMe!$H$14)</f>
        <v/>
      </c>
      <c r="F107" s="58" t="str">
        <f>IFERROR(VLOOKUP(E107,EditMe!X:Y,2,FALSE),"")</f>
        <v/>
      </c>
      <c r="G107" s="58" t="str">
        <f>IF(F107="","",EditMe!$D$25)</f>
        <v/>
      </c>
      <c r="H107" s="58" t="str">
        <f>IFERROR(VLOOKUP(G107,EditMe!U:V,2,FALSE),"")</f>
        <v/>
      </c>
    </row>
    <row r="108" spans="1:8" x14ac:dyDescent="0.3">
      <c r="A108" s="58" t="str">
        <f>IF(EditMe!I25="","",(EditMe!I25&amp;"-HLA-"&amp;EditMe!$C$4))</f>
        <v/>
      </c>
      <c r="D108" s="2" t="s">
        <v>247</v>
      </c>
      <c r="E108" s="58" t="str">
        <f>IF(EditMe!I25="","",EditMe!$I$14)</f>
        <v/>
      </c>
      <c r="F108" s="58" t="str">
        <f>IFERROR(VLOOKUP(E108,EditMe!X:Y,2,FALSE),"")</f>
        <v/>
      </c>
      <c r="G108" s="58" t="str">
        <f>IF(F108="","",EditMe!$D$25)</f>
        <v/>
      </c>
      <c r="H108" s="58" t="str">
        <f>IFERROR(VLOOKUP(G108,EditMe!U:V,2,FALSE),"")</f>
        <v/>
      </c>
    </row>
    <row r="109" spans="1:8" x14ac:dyDescent="0.3">
      <c r="A109" s="58" t="str">
        <f>IF(EditMe!J25="","",(EditMe!J25&amp;"-HLA-"&amp;EditMe!$C$4))</f>
        <v/>
      </c>
      <c r="D109" s="2" t="s">
        <v>248</v>
      </c>
      <c r="E109" s="58" t="str">
        <f>IF(EditMe!J25="","",EditMe!$J$14)</f>
        <v/>
      </c>
      <c r="F109" s="58" t="str">
        <f>IFERROR(VLOOKUP(E109,EditMe!X:Y,2,FALSE),"")</f>
        <v/>
      </c>
      <c r="G109" s="58" t="str">
        <f>IF(F109="","",EditMe!$D$25)</f>
        <v/>
      </c>
      <c r="H109" s="58" t="str">
        <f>IFERROR(VLOOKUP(G109,EditMe!U:V,2,FALSE),"")</f>
        <v/>
      </c>
    </row>
    <row r="110" spans="1:8" x14ac:dyDescent="0.3">
      <c r="A110" s="58" t="str">
        <f>IF(EditMe!K25="","",(EditMe!K25&amp;"-HLA-"&amp;EditMe!$C$4))</f>
        <v/>
      </c>
      <c r="D110" s="2" t="s">
        <v>249</v>
      </c>
      <c r="E110" s="58" t="str">
        <f>IF(EditMe!K25="","",EditMe!$K$14)</f>
        <v/>
      </c>
      <c r="F110" s="58" t="str">
        <f>IFERROR(VLOOKUP(E110,EditMe!X:Y,2,FALSE),"")</f>
        <v/>
      </c>
      <c r="G110" s="58" t="str">
        <f>IF(F110="","",EditMe!$D$25)</f>
        <v/>
      </c>
      <c r="H110" s="58" t="str">
        <f>IFERROR(VLOOKUP(G110,EditMe!U:V,2,FALSE),"")</f>
        <v/>
      </c>
    </row>
    <row r="111" spans="1:8" x14ac:dyDescent="0.3">
      <c r="A111" s="58" t="str">
        <f>IF(EditMe!L25="","",(EditMe!L25&amp;"-HLA-"&amp;EditMe!$C$4))</f>
        <v/>
      </c>
      <c r="C111" s="55"/>
      <c r="D111" s="2" t="s">
        <v>250</v>
      </c>
      <c r="E111" s="58" t="str">
        <f>IF(EditMe!L25="","",EditMe!$L$14)</f>
        <v/>
      </c>
      <c r="F111" s="58" t="str">
        <f>IFERROR(VLOOKUP(E111,EditMe!X:Y,2,FALSE),"")</f>
        <v/>
      </c>
      <c r="G111" s="58" t="str">
        <f>IF(F111="","",EditMe!$D$25)</f>
        <v/>
      </c>
      <c r="H111" s="58" t="str">
        <f>IFERROR(VLOOKUP(G111,EditMe!U:V,2,FALSE),"")</f>
        <v/>
      </c>
    </row>
    <row r="112" spans="1:8" x14ac:dyDescent="0.3">
      <c r="A112" s="58" t="str">
        <f>IF(EditMe!M25="","",(EditMe!M25&amp;"-HLA-"&amp;EditMe!$C$4))</f>
        <v/>
      </c>
      <c r="C112" s="55"/>
      <c r="D112" s="2" t="s">
        <v>251</v>
      </c>
      <c r="E112" s="58" t="str">
        <f>IF(EditMe!M25="","",EditMe!$M$14)</f>
        <v/>
      </c>
      <c r="F112" s="58" t="str">
        <f>IFERROR(VLOOKUP(E112,EditMe!X:Y,2,FALSE),"")</f>
        <v/>
      </c>
      <c r="G112" s="58" t="str">
        <f>IF(F112="","",EditMe!$D$25)</f>
        <v/>
      </c>
      <c r="H112" s="58" t="str">
        <f>IFERROR(VLOOKUP(G112,EditMe!U:V,2,FALSE),"")</f>
        <v/>
      </c>
    </row>
    <row r="113" spans="1:8" x14ac:dyDescent="0.3">
      <c r="A113" s="58" t="str">
        <f>IF(EditMe!N25="","",(EditMe!N25&amp;"-HLA-"&amp;EditMe!$C$4))</f>
        <v/>
      </c>
      <c r="D113" s="2" t="s">
        <v>252</v>
      </c>
      <c r="E113" s="58" t="str">
        <f>IF(EditMe!N25="","",EditMe!$N$14)</f>
        <v/>
      </c>
      <c r="F113" s="58" t="str">
        <f>IFERROR(VLOOKUP(E113,EditMe!X:Y,2,FALSE),"")</f>
        <v/>
      </c>
      <c r="G113" s="58" t="str">
        <f>IF(F113="","",EditMe!$D$25)</f>
        <v/>
      </c>
      <c r="H113" s="58" t="str">
        <f>IFERROR(VLOOKUP(G113,EditMe!U:V,2,FALSE),"")</f>
        <v/>
      </c>
    </row>
    <row r="114" spans="1:8" x14ac:dyDescent="0.3">
      <c r="A114" s="58" t="str">
        <f>IF(EditMe!O25="","",(EditMe!O25&amp;"-HLA-"&amp;EditMe!$C$4))</f>
        <v/>
      </c>
      <c r="D114" s="2" t="s">
        <v>253</v>
      </c>
      <c r="E114" s="58" t="str">
        <f>IF(EditMe!O25="","",EditMe!$O$14)</f>
        <v/>
      </c>
      <c r="F114" s="58" t="str">
        <f>IFERROR(VLOOKUP(E114,EditMe!X:Y,2,FALSE),"")</f>
        <v/>
      </c>
      <c r="G114" s="58" t="str">
        <f>IF(F114="","",EditMe!$D$25)</f>
        <v/>
      </c>
      <c r="H114" s="58" t="str">
        <f>IFERROR(VLOOKUP(G114,EditMe!U:V,2,FALSE),"")</f>
        <v/>
      </c>
    </row>
    <row r="115" spans="1:8" x14ac:dyDescent="0.3">
      <c r="A115" s="58" t="str">
        <f>IF(EditMe!P25="","",(EditMe!P25&amp;"-HLA-"&amp;EditMe!$C$4))</f>
        <v/>
      </c>
      <c r="D115" s="2" t="s">
        <v>254</v>
      </c>
      <c r="E115" s="58" t="str">
        <f>IF(EditMe!P25="","",EditMe!$P$14)</f>
        <v/>
      </c>
      <c r="F115" s="58" t="str">
        <f>IFERROR(VLOOKUP(E115,EditMe!X:Y,2,FALSE),"")</f>
        <v/>
      </c>
      <c r="G115" s="58" t="str">
        <f>IF(F115="","",EditMe!$D$25)</f>
        <v/>
      </c>
      <c r="H115" s="58" t="str">
        <f>IFERROR(VLOOKUP(G115,EditMe!U:V,2,FALSE),"")</f>
        <v/>
      </c>
    </row>
    <row r="116" spans="1:8" x14ac:dyDescent="0.3">
      <c r="A116" s="58" t="str">
        <f>IF(EditMe!Q25="","",(EditMe!Q25&amp;"-HLA-"&amp;EditMe!$C$4))</f>
        <v/>
      </c>
      <c r="D116" s="2" t="s">
        <v>255</v>
      </c>
      <c r="E116" s="58" t="str">
        <f>IF(EditMe!Q25="","",EditMe!$Q$14)</f>
        <v/>
      </c>
      <c r="F116" s="58" t="str">
        <f>IFERROR(VLOOKUP(E116,EditMe!X:Y,2,FALSE),"")</f>
        <v/>
      </c>
      <c r="G116" s="58" t="str">
        <f>IF(F116="","",EditMe!$D$25)</f>
        <v/>
      </c>
      <c r="H116" s="58" t="str">
        <f>IFERROR(VLOOKUP(G116,EditMe!U:V,2,FALSE),"")</f>
        <v/>
      </c>
    </row>
    <row r="117" spans="1:8" x14ac:dyDescent="0.3">
      <c r="A117" s="58" t="str">
        <f>IF(EditMe!R25="","",(EditMe!R25&amp;"-HLA-"&amp;EditMe!$C$4))</f>
        <v/>
      </c>
      <c r="D117" s="2" t="s">
        <v>256</v>
      </c>
      <c r="E117" s="58" t="str">
        <f>IF(EditMe!R25="","",EditMe!$R$14)</f>
        <v/>
      </c>
      <c r="F117" s="58" t="str">
        <f>IFERROR(VLOOKUP(E117,EditMe!X:Y,2,FALSE),"")</f>
        <v/>
      </c>
      <c r="G117" s="58" t="str">
        <f>IF(F117="","",EditMe!$D$25)</f>
        <v/>
      </c>
      <c r="H117" s="58" t="str">
        <f>IFERROR(VLOOKUP(G117,EditMe!U:V,2,FALSE),"")</f>
        <v/>
      </c>
    </row>
    <row r="118" spans="1:8" x14ac:dyDescent="0.3">
      <c r="A118" s="58" t="str">
        <f>IF(EditMe!S25="","",(EditMe!S25&amp;"-HLA-"&amp;EditMe!$C$4))</f>
        <v/>
      </c>
      <c r="D118" s="2" t="s">
        <v>257</v>
      </c>
      <c r="E118" s="58" t="str">
        <f>IF(EditMe!S25="","",EditMe!$S$14)</f>
        <v/>
      </c>
      <c r="F118" s="58" t="str">
        <f>IFERROR(VLOOKUP(E118,EditMe!X:Y,2,FALSE),"")</f>
        <v/>
      </c>
      <c r="G118" s="58" t="str">
        <f>IF(F118="","",EditMe!$D$25)</f>
        <v/>
      </c>
      <c r="H118" s="58" t="str">
        <f>IFERROR(VLOOKUP(G118,EditMe!U:V,2,FALSE),"")</f>
        <v/>
      </c>
    </row>
  </sheetData>
  <sheetProtection formatCells="0" formatColumns="0" formatRows="0" insertColumns="0" insertRows="0" deleteColumns="0" deleteRows="0" sort="0" autoFilter="0"/>
  <sortState ref="A23:H118">
    <sortCondition ref="G23:G118"/>
  </sortState>
  <pageMargins left="0.7" right="0.7" top="0.75" bottom="0.75" header="0.3" footer="0.3"/>
  <pageSetup orientation="portrait" r:id="rId1"/>
  <headerFooter>
    <oddHeader>&amp;L&amp;G&amp;RTruSightHLA_Sample Sheet Template
DHF_027
PN 1000000012322, Ver.00
Effective Date: TBD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2"/>
  <sheetViews>
    <sheetView zoomScale="90" zoomScaleNormal="90" workbookViewId="0">
      <selection activeCell="B13" sqref="B13"/>
    </sheetView>
  </sheetViews>
  <sheetFormatPr defaultRowHeight="14.4" x14ac:dyDescent="0.3"/>
  <cols>
    <col min="1" max="1" width="7.6640625" style="2" customWidth="1"/>
    <col min="2" max="2" width="20.5546875" customWidth="1"/>
    <col min="3" max="3" width="12" customWidth="1"/>
    <col min="4" max="4" width="11.109375" customWidth="1"/>
    <col min="5" max="5" width="0.88671875" style="2" customWidth="1"/>
    <col min="6" max="6" width="9.109375" style="2"/>
    <col min="7" max="7" width="2.6640625" style="2" bestFit="1" customWidth="1"/>
    <col min="8" max="19" width="10.44140625" customWidth="1"/>
    <col min="20" max="20" width="9.109375" style="58"/>
    <col min="21" max="25" width="9.109375" style="58" hidden="1" customWidth="1"/>
    <col min="26" max="26" width="9.109375" style="58"/>
  </cols>
  <sheetData>
    <row r="1" spans="1:26" s="2" customFormat="1" ht="17.399999999999999" x14ac:dyDescent="0.3">
      <c r="A1" s="4">
        <v>1</v>
      </c>
      <c r="B1" s="5" t="s">
        <v>165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58"/>
      <c r="U1" s="58"/>
      <c r="V1" s="58"/>
      <c r="W1" s="58"/>
      <c r="X1" s="58"/>
      <c r="Y1" s="58"/>
      <c r="Z1" s="58"/>
    </row>
    <row r="2" spans="1:26" s="2" customFormat="1" x14ac:dyDescent="0.3">
      <c r="T2" s="58"/>
      <c r="U2" s="58"/>
      <c r="V2" s="58"/>
      <c r="W2" s="58"/>
      <c r="X2" s="58"/>
      <c r="Y2" s="58"/>
      <c r="Z2" s="58"/>
    </row>
    <row r="3" spans="1:26" ht="20.25" customHeight="1" x14ac:dyDescent="0.3">
      <c r="B3" s="52" t="s">
        <v>166</v>
      </c>
      <c r="C3" s="36"/>
    </row>
    <row r="4" spans="1:26" ht="20.25" customHeight="1" x14ac:dyDescent="0.55000000000000004">
      <c r="B4" s="53" t="s">
        <v>169</v>
      </c>
      <c r="C4" s="37"/>
      <c r="D4" s="48" t="s">
        <v>172</v>
      </c>
      <c r="E4" s="41"/>
      <c r="F4" s="41"/>
      <c r="G4" s="41"/>
      <c r="I4" s="45"/>
      <c r="K4" s="41"/>
      <c r="L4" s="41"/>
      <c r="M4" s="41"/>
      <c r="N4" s="41"/>
      <c r="O4" s="41"/>
      <c r="P4" s="41"/>
      <c r="Q4" s="41"/>
      <c r="R4" s="41"/>
      <c r="S4" s="41"/>
    </row>
    <row r="5" spans="1:26" ht="20.25" customHeight="1" x14ac:dyDescent="0.55000000000000004">
      <c r="B5" s="53" t="s">
        <v>4</v>
      </c>
      <c r="C5" s="38"/>
      <c r="D5" s="45" t="s">
        <v>170</v>
      </c>
      <c r="E5" s="41"/>
      <c r="F5" s="41"/>
      <c r="G5" s="41"/>
      <c r="H5" s="41"/>
      <c r="I5" s="47"/>
      <c r="J5" s="2"/>
      <c r="K5" s="41"/>
      <c r="L5" s="41"/>
      <c r="M5" s="41"/>
      <c r="N5" s="41"/>
      <c r="O5" s="41"/>
      <c r="P5" s="41"/>
      <c r="Q5" s="41"/>
      <c r="R5" s="41"/>
      <c r="S5" s="41"/>
    </row>
    <row r="6" spans="1:26" s="2" customFormat="1" ht="20.25" customHeight="1" x14ac:dyDescent="0.55000000000000004">
      <c r="B6" s="54" t="s">
        <v>468</v>
      </c>
      <c r="C6" s="38"/>
      <c r="D6" s="45" t="s">
        <v>469</v>
      </c>
      <c r="E6" s="41"/>
      <c r="F6" s="41"/>
      <c r="G6" s="41"/>
      <c r="H6" s="41"/>
      <c r="I6" s="47"/>
      <c r="K6" s="41"/>
      <c r="L6" s="41"/>
      <c r="M6" s="41"/>
      <c r="N6" s="41"/>
      <c r="O6" s="41"/>
      <c r="P6" s="41"/>
      <c r="Q6" s="41"/>
      <c r="R6" s="41"/>
      <c r="S6" s="41"/>
      <c r="T6" s="58"/>
      <c r="U6" s="58"/>
      <c r="V6" s="58"/>
      <c r="W6" s="58"/>
      <c r="X6" s="58"/>
      <c r="Y6" s="58"/>
      <c r="Z6" s="58"/>
    </row>
    <row r="7" spans="1:26" s="7" customFormat="1" x14ac:dyDescent="0.3">
      <c r="C7" s="8"/>
      <c r="T7" s="59"/>
      <c r="U7" s="59"/>
      <c r="V7" s="59"/>
      <c r="W7" s="59"/>
      <c r="X7" s="59"/>
      <c r="Y7" s="59"/>
      <c r="Z7" s="59"/>
    </row>
    <row r="8" spans="1:26" s="7" customFormat="1" ht="18" x14ac:dyDescent="0.35">
      <c r="A8" s="9">
        <v>2</v>
      </c>
      <c r="B8" s="10" t="s">
        <v>122</v>
      </c>
      <c r="C8" s="11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9"/>
      <c r="U8" s="59"/>
      <c r="V8" s="59"/>
      <c r="W8" s="59"/>
      <c r="X8" s="59"/>
      <c r="Y8" s="59"/>
      <c r="Z8" s="59"/>
    </row>
    <row r="9" spans="1:26" s="7" customFormat="1" ht="20.25" customHeight="1" x14ac:dyDescent="0.55000000000000004">
      <c r="A9" s="12"/>
      <c r="B9" s="48" t="s">
        <v>173</v>
      </c>
      <c r="C9" s="42"/>
      <c r="D9" s="43"/>
      <c r="T9" s="59"/>
      <c r="U9" s="59"/>
      <c r="V9" s="59"/>
      <c r="W9" s="59"/>
      <c r="X9" s="59"/>
      <c r="Y9" s="59"/>
      <c r="Z9" s="59"/>
    </row>
    <row r="10" spans="1:26" s="7" customFormat="1" ht="20.25" customHeight="1" x14ac:dyDescent="0.55000000000000004">
      <c r="A10" s="12"/>
      <c r="B10" s="46" t="s">
        <v>185</v>
      </c>
      <c r="C10" s="42"/>
      <c r="D10" s="43"/>
      <c r="T10" s="59"/>
      <c r="U10" s="59"/>
      <c r="V10" s="59"/>
      <c r="W10" s="59"/>
      <c r="X10" s="59"/>
      <c r="Y10" s="59"/>
      <c r="Z10" s="59"/>
    </row>
    <row r="11" spans="1:26" s="7" customFormat="1" ht="20.25" customHeight="1" x14ac:dyDescent="0.55000000000000004">
      <c r="A11" s="12"/>
      <c r="B11" s="46" t="s">
        <v>184</v>
      </c>
      <c r="C11" s="42"/>
      <c r="D11" s="43"/>
      <c r="T11" s="59"/>
      <c r="U11" s="59"/>
      <c r="V11" s="59"/>
      <c r="W11" s="59"/>
      <c r="X11" s="59"/>
      <c r="Y11" s="59"/>
      <c r="Z11" s="59"/>
    </row>
    <row r="12" spans="1:26" s="7" customFormat="1" ht="27" customHeight="1" thickBot="1" x14ac:dyDescent="0.5">
      <c r="A12" s="12"/>
      <c r="B12" s="27"/>
      <c r="C12" s="8"/>
      <c r="H12" s="76" t="s">
        <v>183</v>
      </c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59"/>
      <c r="U12" s="59"/>
      <c r="V12" s="59"/>
      <c r="W12" s="59"/>
      <c r="X12" s="59"/>
      <c r="Y12" s="59"/>
      <c r="Z12" s="59"/>
    </row>
    <row r="13" spans="1:26" ht="27.75" customHeight="1" thickTop="1" x14ac:dyDescent="0.3">
      <c r="C13" s="77" t="s">
        <v>167</v>
      </c>
      <c r="D13" s="78"/>
      <c r="E13" s="15"/>
      <c r="F13" s="15"/>
      <c r="G13" s="15"/>
      <c r="H13" s="49">
        <v>1</v>
      </c>
      <c r="I13" s="17">
        <v>2</v>
      </c>
      <c r="J13" s="17">
        <v>3</v>
      </c>
      <c r="K13" s="17">
        <v>4</v>
      </c>
      <c r="L13" s="17">
        <v>5</v>
      </c>
      <c r="M13" s="17">
        <v>6</v>
      </c>
      <c r="N13" s="17">
        <v>7</v>
      </c>
      <c r="O13" s="17">
        <v>8</v>
      </c>
      <c r="P13" s="17">
        <v>9</v>
      </c>
      <c r="Q13" s="17">
        <v>10</v>
      </c>
      <c r="R13" s="17">
        <v>11</v>
      </c>
      <c r="S13" s="17">
        <v>12</v>
      </c>
      <c r="U13" s="60" t="s">
        <v>109</v>
      </c>
      <c r="V13" s="60" t="s">
        <v>110</v>
      </c>
      <c r="W13" s="60"/>
      <c r="X13" s="60" t="s">
        <v>85</v>
      </c>
      <c r="Y13" s="60" t="s">
        <v>94</v>
      </c>
      <c r="Z13" s="60"/>
    </row>
    <row r="14" spans="1:26" ht="27.75" customHeight="1" thickBot="1" x14ac:dyDescent="0.35">
      <c r="C14" s="79"/>
      <c r="D14" s="80"/>
      <c r="E14" s="15"/>
      <c r="F14" s="51" t="s">
        <v>118</v>
      </c>
      <c r="G14" s="50" t="s">
        <v>116</v>
      </c>
      <c r="H14" s="65" t="str">
        <f>IF(EditMe!$C$6="XT index kit 24 indexes, 96 samples",XT_Kits!B9,IF(EditMe!$C$6="XT v2 Set A",XT_Kits!D9,IF(EditMe!$C$6="XT v2 Set B",XT_Kits!F9,IF(EditMe!$C$6="XT v2 Set C",XT_Kits!H9,IF(EditMe!$C$6="XT v2 Set D",XT_Kits!J9,"")))))</f>
        <v/>
      </c>
      <c r="I14" s="65" t="str">
        <f>IF(EditMe!$C$6="XT index kit 24 indexes, 96 samples",XT_Kits!B10,IF(EditMe!$C$6="XT v2 Set A",XT_Kits!D10,IF(EditMe!$C$6="XT v2 Set B",XT_Kits!F10,IF(EditMe!$C$6="XT v2 Set C",XT_Kits!H10,IF(EditMe!$C$6="XT v2 Set D",XT_Kits!J10,"")))))</f>
        <v/>
      </c>
      <c r="J14" s="65" t="str">
        <f>IF(EditMe!$C$6="XT index kit 24 indexes, 96 samples",XT_Kits!B11,IF(EditMe!$C$6="XT v2 Set A",XT_Kits!D11,IF(EditMe!$C$6="XT v2 Set B",XT_Kits!F11,IF(EditMe!$C$6="XT v2 Set C",XT_Kits!H11,IF(EditMe!$C$6="XT v2 Set D",XT_Kits!J11,"")))))</f>
        <v/>
      </c>
      <c r="K14" s="65" t="str">
        <f>IF(EditMe!$C$6="XT index kit 24 indexes, 96 samples",XT_Kits!B12,IF(EditMe!$C$6="XT v2 Set A",XT_Kits!D12,IF(EditMe!$C$6="XT v2 Set B",XT_Kits!F12,IF(EditMe!$C$6="XT v2 Set C",XT_Kits!H12,IF(EditMe!$C$6="XT v2 Set D",XT_Kits!J12,"")))))</f>
        <v/>
      </c>
      <c r="L14" s="65" t="str">
        <f>IF(EditMe!$C$6="XT index kit 24 indexes, 96 samples",XT_Kits!B13,IF(EditMe!$C$6="XT v2 Set A",XT_Kits!D13,IF(EditMe!$C$6="XT v2 Set B",XT_Kits!F13,IF(EditMe!$C$6="XT v2 Set C",XT_Kits!H13,IF(EditMe!$C$6="XT v2 Set D",XT_Kits!J13,"")))))</f>
        <v/>
      </c>
      <c r="M14" s="65" t="str">
        <f>IF(EditMe!$C$6="XT index kit 24 indexes, 96 samples",XT_Kits!B14,IF(EditMe!$C$6="XT v2 Set A",XT_Kits!D14,IF(EditMe!$C$6="XT v2 Set B",XT_Kits!F14,IF(EditMe!$C$6="XT v2 Set C",XT_Kits!H14,IF(EditMe!$C$6="XT v2 Set D",XT_Kits!J14,"")))))</f>
        <v/>
      </c>
      <c r="N14" s="65" t="str">
        <f>IF(EditMe!$C$6="XT index kit 24 indexes, 96 samples","",IF(EditMe!$C$6="XT v2 Set A",XT_Kits!D15,IF(EditMe!$C$6="XT v2 Set B",XT_Kits!F15,IF(EditMe!$C$6="XT v2 Set C",XT_Kits!H15,IF(EditMe!$C$6="XT v2 Set D",XT_Kits!J15,"")))))</f>
        <v/>
      </c>
      <c r="O14" s="65" t="str">
        <f>IF(EditMe!$C$6="XT index kit 24 indexes, 96 samples","",IF(EditMe!$C$6="XT v2 Set A",XT_Kits!D16,IF(EditMe!$C$6="XT v2 Set B",XT_Kits!F16,IF(EditMe!$C$6="XT v2 Set C",XT_Kits!H16,IF(EditMe!$C$6="XT v2 Set D",XT_Kits!J16,"")))))</f>
        <v/>
      </c>
      <c r="P14" s="65" t="str">
        <f>IF(EditMe!$C$6="XT index kit 24 indexes, 96 samples","",IF(EditMe!$C$6="XT v2 Set A",XT_Kits!D17,IF(EditMe!$C$6="XT v2 Set B",XT_Kits!F17,IF(EditMe!$C$6="XT v2 Set C",XT_Kits!H17,IF(EditMe!$C$6="XT v2 Set D",XT_Kits!J17,"")))))</f>
        <v/>
      </c>
      <c r="Q14" s="65" t="str">
        <f>IF(EditMe!$C$6="XT index kit 24 indexes, 96 samples","",IF(EditMe!$C$6="XT v2 Set A",XT_Kits!D18,IF(EditMe!$C$6="XT v2 Set B",XT_Kits!F18,IF(EditMe!$C$6="XT v2 Set C",XT_Kits!H18,IF(EditMe!$C$6="XT v2 Set D",XT_Kits!J18,"")))))</f>
        <v/>
      </c>
      <c r="R14" s="65" t="str">
        <f>IF(EditMe!$C$6="XT index kit 24 indexes, 96 samples","",IF(EditMe!$C$6="XT v2 Set A",XT_Kits!D19,IF(EditMe!$C$6="XT v2 Set B",XT_Kits!F19,IF(EditMe!$C$6="XT v2 Set C",XT_Kits!H19,IF(EditMe!$C$6="XT v2 Set D",XT_Kits!J19,"")))))</f>
        <v/>
      </c>
      <c r="S14" s="65" t="str">
        <f>IF(EditMe!$C$6="XT index kit 24 indexes, 96 samples","",IF(EditMe!$C$6="XT v2 Set A",XT_Kits!D20,IF(EditMe!$C$6="XT v2 Set B",XT_Kits!F20,IF(EditMe!$C$6="XT v2 Set C",XT_Kits!H20,IF(EditMe!$C$6="XT v2 Set D",XT_Kits!J20,"")))))</f>
        <v/>
      </c>
      <c r="U14" s="60" t="s">
        <v>69</v>
      </c>
      <c r="V14" s="60" t="s">
        <v>77</v>
      </c>
      <c r="W14" s="60"/>
      <c r="X14" s="60" t="s">
        <v>86</v>
      </c>
      <c r="Y14" s="60" t="s">
        <v>95</v>
      </c>
      <c r="Z14" s="60"/>
    </row>
    <row r="15" spans="1:26" s="2" customFormat="1" ht="5.0999999999999996" customHeight="1" thickTop="1" x14ac:dyDescent="0.3">
      <c r="C15" s="15"/>
      <c r="D15" s="15"/>
      <c r="E15" s="15"/>
      <c r="F15" s="18"/>
      <c r="G15" s="18"/>
      <c r="H15" s="19"/>
      <c r="I15" s="19"/>
      <c r="J15" s="19"/>
      <c r="K15" s="19"/>
      <c r="L15" s="19"/>
      <c r="M15" s="19"/>
      <c r="N15" s="16"/>
      <c r="O15" s="16"/>
      <c r="P15" s="16"/>
      <c r="Q15" s="16"/>
      <c r="R15" s="16"/>
      <c r="S15" s="16"/>
      <c r="T15" s="58"/>
      <c r="U15" s="60" t="s">
        <v>70</v>
      </c>
      <c r="V15" s="60" t="s">
        <v>78</v>
      </c>
      <c r="W15" s="60"/>
      <c r="X15" s="60" t="s">
        <v>87</v>
      </c>
      <c r="Y15" s="60" t="s">
        <v>96</v>
      </c>
      <c r="Z15" s="60"/>
    </row>
    <row r="16" spans="1:26" s="28" customFormat="1" ht="30" customHeight="1" x14ac:dyDescent="0.3">
      <c r="C16" s="34"/>
      <c r="D16" s="29" t="s">
        <v>117</v>
      </c>
      <c r="E16" s="30"/>
      <c r="F16" s="30"/>
      <c r="G16" s="30"/>
      <c r="H16" s="82" t="s">
        <v>171</v>
      </c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61"/>
      <c r="U16" s="62" t="s">
        <v>111</v>
      </c>
      <c r="V16" s="62" t="s">
        <v>112</v>
      </c>
      <c r="W16" s="62"/>
      <c r="X16" s="62" t="s">
        <v>88</v>
      </c>
      <c r="Y16" s="62" t="s">
        <v>97</v>
      </c>
      <c r="Z16" s="62"/>
    </row>
    <row r="17" spans="1:28" s="2" customFormat="1" ht="15.75" customHeight="1" thickBot="1" x14ac:dyDescent="0.35">
      <c r="C17" s="35"/>
      <c r="D17" s="39" t="s">
        <v>116</v>
      </c>
      <c r="E17" s="13"/>
      <c r="F17" s="13"/>
      <c r="G17" s="13"/>
      <c r="H17" s="83" t="s">
        <v>116</v>
      </c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58"/>
      <c r="U17" s="60" t="s">
        <v>71</v>
      </c>
      <c r="V17" s="60" t="s">
        <v>79</v>
      </c>
      <c r="W17" s="60"/>
      <c r="X17" s="60" t="s">
        <v>89</v>
      </c>
      <c r="Y17" s="60" t="s">
        <v>98</v>
      </c>
      <c r="Z17" s="60"/>
    </row>
    <row r="18" spans="1:28" ht="27" customHeight="1" thickTop="1" thickBot="1" x14ac:dyDescent="0.35">
      <c r="B18" s="81" t="s">
        <v>123</v>
      </c>
      <c r="C18" s="20" t="s">
        <v>62</v>
      </c>
      <c r="D18" s="64" t="str">
        <f>IF(EditMe!$C$6="XT index kit 24 indexes, 96 samples",XT_Kits!A9,IF(EditMe!$C$6="XT v2 Set A",XT_Kits!C9,IF(EditMe!$C$6="XT v2 Set B",XT_Kits!E9,IF(EditMe!$C$6="XT v2 Set C",XT_Kits!G9,IF(EditMe!$C$6="XT v2 Set D",XT_Kits!I9,"")))))</f>
        <v/>
      </c>
      <c r="E18" s="16"/>
      <c r="F18" s="25" t="str">
        <f>IF($C$6="XT index kit 24 indexes, 96 samples","Sample 
1 →6","Sample 
1 →12")</f>
        <v>Sample 
1 →12</v>
      </c>
      <c r="G18" s="21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U18" s="60" t="s">
        <v>72</v>
      </c>
      <c r="V18" s="60" t="s">
        <v>80</v>
      </c>
      <c r="W18" s="60"/>
      <c r="X18" s="60" t="s">
        <v>90</v>
      </c>
      <c r="Y18" s="60" t="s">
        <v>99</v>
      </c>
      <c r="Z18" s="60"/>
    </row>
    <row r="19" spans="1:28" ht="27" customHeight="1" thickTop="1" thickBot="1" x14ac:dyDescent="0.35">
      <c r="B19" s="81"/>
      <c r="C19" s="20" t="s">
        <v>63</v>
      </c>
      <c r="D19" s="64" t="str">
        <f>IF(EditMe!$C$6="XT index kit 24 indexes, 96 samples",XT_Kits!A10,IF(EditMe!$C$6="XT v2 Set A",XT_Kits!C10,IF(EditMe!$C$6="XT v2 Set B",XT_Kits!E10,IF(EditMe!$C$6="XT v2 Set C",XT_Kits!G10,IF(EditMe!$C$6="XT v2 Set D",XT_Kits!I10,"")))))</f>
        <v/>
      </c>
      <c r="E19" s="16"/>
      <c r="F19" s="25" t="str">
        <f>IF($C$6="XT index kit 24 indexes, 96 samples","Sample
7 →12","Sample
13 →24")</f>
        <v>Sample
13 →24</v>
      </c>
      <c r="G19" s="22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U19" s="60" t="s">
        <v>73</v>
      </c>
      <c r="V19" s="60" t="s">
        <v>81</v>
      </c>
      <c r="W19" s="60"/>
      <c r="X19" s="60" t="s">
        <v>91</v>
      </c>
      <c r="Y19" s="60" t="s">
        <v>100</v>
      </c>
      <c r="Z19" s="60"/>
    </row>
    <row r="20" spans="1:28" ht="27" customHeight="1" thickTop="1" thickBot="1" x14ac:dyDescent="0.35">
      <c r="B20" s="81"/>
      <c r="C20" s="20" t="s">
        <v>64</v>
      </c>
      <c r="D20" s="64" t="str">
        <f>IF(EditMe!$C$6="XT index kit 24 indexes, 96 samples",XT_Kits!A11,IF(EditMe!$C$6="XT v2 Set A",XT_Kits!C11,IF(EditMe!$C$6="XT v2 Set B",XT_Kits!E11,IF(EditMe!$C$6="XT v2 Set C",XT_Kits!G11,IF(EditMe!$C$6="XT v2 Set D",XT_Kits!I11,"")))))</f>
        <v/>
      </c>
      <c r="E20" s="14"/>
      <c r="F20" s="25" t="str">
        <f>IF($C$6="XT index kit 24 indexes, 96 samples","Sample
13 →18","Sample
25 →36")</f>
        <v>Sample
25 →36</v>
      </c>
      <c r="G20" s="22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U20" s="60" t="s">
        <v>74</v>
      </c>
      <c r="V20" s="60" t="s">
        <v>82</v>
      </c>
      <c r="W20" s="60"/>
      <c r="X20" s="60" t="s">
        <v>103</v>
      </c>
      <c r="Y20" s="60" t="s">
        <v>104</v>
      </c>
      <c r="Z20" s="60"/>
    </row>
    <row r="21" spans="1:28" ht="27" customHeight="1" thickTop="1" thickBot="1" x14ac:dyDescent="0.35">
      <c r="B21" s="81"/>
      <c r="C21" s="20" t="s">
        <v>61</v>
      </c>
      <c r="D21" s="64" t="str">
        <f>IF(EditMe!$C$6="XT index kit 24 indexes, 96 samples",XT_Kits!A12,IF(EditMe!$C$6="XT v2 Set A",XT_Kits!C12,IF(EditMe!$C$6="XT v2 Set B",XT_Kits!E12,IF(EditMe!$C$6="XT v2 Set C",XT_Kits!G12,IF(EditMe!$C$6="XT v2 Set D",XT_Kits!I12,"")))))</f>
        <v/>
      </c>
      <c r="E21" s="14"/>
      <c r="F21" s="25" t="str">
        <f>IF($C$6="XT index kit 24 indexes, 96 samples","Sample
19 →24","Sample
37 →48")</f>
        <v>Sample
37 →48</v>
      </c>
      <c r="G21" s="22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U21" s="60" t="s">
        <v>113</v>
      </c>
      <c r="V21" s="60" t="s">
        <v>114</v>
      </c>
      <c r="W21" s="60"/>
      <c r="X21" s="60" t="s">
        <v>105</v>
      </c>
      <c r="Y21" s="60" t="s">
        <v>106</v>
      </c>
      <c r="Z21" s="60"/>
    </row>
    <row r="22" spans="1:28" ht="27" customHeight="1" thickTop="1" thickBot="1" x14ac:dyDescent="0.35">
      <c r="B22" s="81"/>
      <c r="C22" s="20" t="s">
        <v>65</v>
      </c>
      <c r="D22" s="64" t="str">
        <f>IF(EditMe!$C$6="XT index kit 24 indexes, 96 samples","",IF(EditMe!$C$6="XT v2 Set A",XT_Kits!C13,IF(EditMe!$C$6="XT v2 Set B",XT_Kits!E13,IF(EditMe!$C$6="XT v2 Set C",XT_Kits!G13,IF(EditMe!$C$6="XT v2 Set D",XT_Kits!I13,"")))))</f>
        <v/>
      </c>
      <c r="E22" s="14"/>
      <c r="F22" s="25" t="str">
        <f>IF($C$6="XT index kit 24 indexes, 96 samples","","Sample
49 →60")</f>
        <v>Sample
49 →60</v>
      </c>
      <c r="G22" s="23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U22" s="60" t="s">
        <v>75</v>
      </c>
      <c r="V22" s="60" t="s">
        <v>83</v>
      </c>
      <c r="W22" s="60"/>
      <c r="X22" s="60" t="s">
        <v>92</v>
      </c>
      <c r="Y22" s="60" t="s">
        <v>101</v>
      </c>
      <c r="Z22" s="60"/>
    </row>
    <row r="23" spans="1:28" ht="27" customHeight="1" thickTop="1" thickBot="1" x14ac:dyDescent="0.35">
      <c r="B23" s="81"/>
      <c r="C23" s="20" t="s">
        <v>66</v>
      </c>
      <c r="D23" s="64" t="str">
        <f>IF(EditMe!$C$6="XT index kit 24 indexes, 96 samples","",IF(EditMe!$C$6="XT v2 Set A",XT_Kits!C14,IF(EditMe!$C$6="XT v2 Set B",XT_Kits!E14,IF(EditMe!$C$6="XT v2 Set C",XT_Kits!G14,IF(EditMe!$C$6="XT v2 Set D",XT_Kits!I14,"")))))</f>
        <v/>
      </c>
      <c r="E23" s="14"/>
      <c r="F23" s="25" t="str">
        <f>IF($C$6="XT index kit 24 indexes, 96 samples","","Sample
61 →72")</f>
        <v>Sample
61 →72</v>
      </c>
      <c r="G23" s="23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U23" s="60" t="s">
        <v>76</v>
      </c>
      <c r="V23" s="60" t="s">
        <v>84</v>
      </c>
      <c r="W23" s="60"/>
      <c r="X23" s="60" t="s">
        <v>93</v>
      </c>
      <c r="Y23" s="60" t="s">
        <v>102</v>
      </c>
      <c r="Z23" s="60"/>
    </row>
    <row r="24" spans="1:28" ht="27" customHeight="1" thickTop="1" thickBot="1" x14ac:dyDescent="0.35">
      <c r="B24" s="81"/>
      <c r="C24" s="20" t="s">
        <v>67</v>
      </c>
      <c r="D24" s="64" t="str">
        <f>IF(EditMe!$C$6="XT index kit 24 indexes, 96 samples","",IF(EditMe!$C$6="XT v2 Set A",XT_Kits!C15,IF(EditMe!$C$6="XT v2 Set B",XT_Kits!E15,IF(EditMe!$C$6="XT v2 Set C",XT_Kits!G15,IF(EditMe!$C$6="XT v2 Set D",XT_Kits!I15,"")))))</f>
        <v/>
      </c>
      <c r="E24" s="14"/>
      <c r="F24" s="25" t="str">
        <f>IF($C$6="XT index kit 24 indexes, 96 samples","","Sample
73 →84")</f>
        <v>Sample
73 →84</v>
      </c>
      <c r="G24" s="23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U24" s="60" t="s">
        <v>138</v>
      </c>
      <c r="V24" s="60" t="s">
        <v>139</v>
      </c>
      <c r="W24" s="60"/>
      <c r="X24" s="60" t="s">
        <v>144</v>
      </c>
      <c r="Y24" s="60" t="s">
        <v>145</v>
      </c>
      <c r="Z24" s="60"/>
    </row>
    <row r="25" spans="1:28" ht="27" customHeight="1" thickTop="1" thickBot="1" x14ac:dyDescent="0.35">
      <c r="B25" s="81"/>
      <c r="C25" s="20" t="s">
        <v>68</v>
      </c>
      <c r="D25" s="64" t="str">
        <f>IF(EditMe!$C$6="XT index kit 24 indexes, 96 samples","",IF(EditMe!$C$6="XT v2 Set A",XT_Kits!C16,IF(EditMe!$C$6="XT v2 Set B",XT_Kits!E16,IF(EditMe!$C$6="XT v2 Set C",XT_Kits!G16,IF(EditMe!$C$6="XT v2 Set D",XT_Kits!I16,"")))))</f>
        <v/>
      </c>
      <c r="E25" s="14"/>
      <c r="F25" s="25" t="str">
        <f>IF($C$6="XT index kit 24 indexes, 96 samples","","Sample
85 →96")</f>
        <v>Sample
85 →96</v>
      </c>
      <c r="G25" s="24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U25" s="60" t="s">
        <v>126</v>
      </c>
      <c r="V25" s="60" t="s">
        <v>127</v>
      </c>
      <c r="W25" s="60"/>
      <c r="X25" s="60" t="s">
        <v>146</v>
      </c>
      <c r="Y25" s="60" t="s">
        <v>147</v>
      </c>
      <c r="Z25" s="60"/>
    </row>
    <row r="26" spans="1:28" s="7" customFormat="1" ht="27" customHeight="1" thickTop="1" x14ac:dyDescent="0.3">
      <c r="C26" s="32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59"/>
      <c r="U26" s="63" t="s">
        <v>140</v>
      </c>
      <c r="V26" s="63" t="s">
        <v>141</v>
      </c>
      <c r="W26" s="63"/>
      <c r="X26" s="63" t="s">
        <v>148</v>
      </c>
      <c r="Y26" s="63" t="s">
        <v>149</v>
      </c>
      <c r="Z26" s="63"/>
    </row>
    <row r="27" spans="1:28" ht="18" x14ac:dyDescent="0.35">
      <c r="A27" s="9">
        <v>3</v>
      </c>
      <c r="B27" s="10" t="s">
        <v>467</v>
      </c>
      <c r="C27" s="11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U27" s="60" t="s">
        <v>128</v>
      </c>
      <c r="V27" s="60" t="s">
        <v>129</v>
      </c>
      <c r="W27" s="60"/>
      <c r="X27" s="60" t="s">
        <v>150</v>
      </c>
      <c r="Y27" s="60" t="s">
        <v>151</v>
      </c>
      <c r="Z27" s="60"/>
    </row>
    <row r="28" spans="1:28" ht="20.25" customHeight="1" x14ac:dyDescent="0.55000000000000004">
      <c r="B28" s="45" t="s">
        <v>168</v>
      </c>
      <c r="U28" s="60" t="s">
        <v>130</v>
      </c>
      <c r="V28" s="60" t="s">
        <v>131</v>
      </c>
      <c r="W28" s="60"/>
      <c r="X28" s="60" t="s">
        <v>152</v>
      </c>
      <c r="Y28" s="60" t="s">
        <v>153</v>
      </c>
      <c r="Z28" s="60"/>
    </row>
    <row r="29" spans="1:28" x14ac:dyDescent="0.3">
      <c r="U29" s="60" t="s">
        <v>124</v>
      </c>
      <c r="V29" s="60" t="s">
        <v>125</v>
      </c>
      <c r="W29" s="60"/>
      <c r="X29" s="60" t="s">
        <v>154</v>
      </c>
      <c r="Y29" s="60" t="s">
        <v>155</v>
      </c>
      <c r="Z29" s="60"/>
    </row>
    <row r="30" spans="1:28" ht="18" x14ac:dyDescent="0.35">
      <c r="A30" s="9">
        <v>4</v>
      </c>
      <c r="B30" s="10" t="s">
        <v>121</v>
      </c>
      <c r="C30" s="11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U30" s="60" t="s">
        <v>132</v>
      </c>
      <c r="V30" s="60" t="s">
        <v>133</v>
      </c>
      <c r="W30" s="60"/>
      <c r="X30" s="60" t="s">
        <v>156</v>
      </c>
      <c r="Y30" s="60" t="s">
        <v>157</v>
      </c>
      <c r="Z30" s="60"/>
    </row>
    <row r="31" spans="1:28" ht="20.25" customHeight="1" x14ac:dyDescent="0.55000000000000004">
      <c r="B31" s="44" t="s">
        <v>119</v>
      </c>
      <c r="U31" s="60" t="s">
        <v>142</v>
      </c>
      <c r="V31" s="60" t="s">
        <v>143</v>
      </c>
      <c r="W31" s="60"/>
      <c r="X31" s="60" t="s">
        <v>158</v>
      </c>
      <c r="Y31" s="60" t="s">
        <v>159</v>
      </c>
      <c r="Z31" s="60"/>
      <c r="AA31" s="26"/>
      <c r="AB31" s="26"/>
    </row>
    <row r="32" spans="1:28" s="2" customFormat="1" ht="20.25" customHeight="1" x14ac:dyDescent="0.55000000000000004">
      <c r="B32" s="45" t="s">
        <v>120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T32" s="58"/>
      <c r="U32" s="60" t="s">
        <v>134</v>
      </c>
      <c r="V32" s="60" t="s">
        <v>135</v>
      </c>
      <c r="W32" s="60"/>
      <c r="X32" s="60" t="s">
        <v>160</v>
      </c>
      <c r="Y32" s="60" t="s">
        <v>161</v>
      </c>
      <c r="Z32" s="60"/>
      <c r="AA32" s="26"/>
      <c r="AB32" s="26"/>
    </row>
    <row r="33" spans="1:28" x14ac:dyDescent="0.3">
      <c r="E33"/>
      <c r="F33"/>
      <c r="G33"/>
      <c r="U33" s="60" t="s">
        <v>136</v>
      </c>
      <c r="V33" s="60" t="s">
        <v>137</v>
      </c>
      <c r="W33" s="60"/>
      <c r="X33" s="60" t="s">
        <v>162</v>
      </c>
      <c r="Y33" s="60" t="s">
        <v>163</v>
      </c>
      <c r="Z33" s="60"/>
      <c r="AA33" s="26"/>
      <c r="AB33" s="26"/>
    </row>
    <row r="34" spans="1:28" x14ac:dyDescent="0.3">
      <c r="E34"/>
      <c r="F34"/>
      <c r="G34"/>
      <c r="U34" s="60" t="s">
        <v>364</v>
      </c>
      <c r="V34" s="60" t="s">
        <v>367</v>
      </c>
      <c r="X34" s="60" t="s">
        <v>361</v>
      </c>
      <c r="Y34" s="60" t="s">
        <v>368</v>
      </c>
    </row>
    <row r="35" spans="1:28" x14ac:dyDescent="0.3">
      <c r="A35"/>
      <c r="E35"/>
      <c r="F35"/>
      <c r="G35"/>
      <c r="U35" s="60"/>
      <c r="V35" s="60"/>
      <c r="X35" s="60" t="s">
        <v>362</v>
      </c>
      <c r="Y35" s="60" t="s">
        <v>369</v>
      </c>
    </row>
    <row r="36" spans="1:28" x14ac:dyDescent="0.3">
      <c r="A36"/>
      <c r="E36"/>
      <c r="F36"/>
      <c r="G36"/>
      <c r="U36" s="60"/>
      <c r="V36" s="60"/>
      <c r="X36" s="60" t="s">
        <v>363</v>
      </c>
      <c r="Y36" s="60" t="s">
        <v>370</v>
      </c>
    </row>
    <row r="37" spans="1:28" x14ac:dyDescent="0.3">
      <c r="A37"/>
      <c r="E37"/>
      <c r="F37"/>
      <c r="G37"/>
      <c r="X37" s="60" t="s">
        <v>38</v>
      </c>
      <c r="Y37" s="60" t="s">
        <v>39</v>
      </c>
    </row>
    <row r="38" spans="1:28" x14ac:dyDescent="0.3">
      <c r="A38"/>
      <c r="E38"/>
      <c r="F38"/>
      <c r="G38"/>
      <c r="X38" s="60" t="s">
        <v>41</v>
      </c>
      <c r="Y38" s="60" t="s">
        <v>42</v>
      </c>
    </row>
    <row r="39" spans="1:28" x14ac:dyDescent="0.3">
      <c r="A39"/>
      <c r="E39"/>
      <c r="F39"/>
      <c r="G39"/>
      <c r="X39" s="60" t="s">
        <v>44</v>
      </c>
      <c r="Y39" s="60" t="s">
        <v>45</v>
      </c>
    </row>
    <row r="40" spans="1:28" x14ac:dyDescent="0.3">
      <c r="A40"/>
      <c r="E40"/>
      <c r="F40"/>
      <c r="G40"/>
      <c r="X40" s="60" t="s">
        <v>47</v>
      </c>
      <c r="Y40" s="60" t="s">
        <v>48</v>
      </c>
    </row>
    <row r="41" spans="1:28" x14ac:dyDescent="0.3">
      <c r="X41" s="60" t="s">
        <v>107</v>
      </c>
      <c r="Y41" s="60" t="s">
        <v>108</v>
      </c>
    </row>
    <row r="42" spans="1:28" x14ac:dyDescent="0.3">
      <c r="X42" s="60"/>
      <c r="Y42" s="60"/>
    </row>
  </sheetData>
  <sheetProtection formatCells="0"/>
  <mergeCells count="5">
    <mergeCell ref="H12:S12"/>
    <mergeCell ref="C13:D14"/>
    <mergeCell ref="B18:B25"/>
    <mergeCell ref="H16:S16"/>
    <mergeCell ref="H17:S17"/>
  </mergeCells>
  <printOptions horizontalCentered="1"/>
  <pageMargins left="0.2" right="0.2" top="1" bottom="0.75" header="0.3" footer="0.3"/>
  <pageSetup scale="70" orientation="portrait" r:id="rId1"/>
  <headerFooter>
    <oddHeader>&amp;L&amp;G&amp;RTruSightHLA_Sample Sheet Template
DHF_027
PN 1000000012322, Ver.00
Effective Date: TBD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XT_Kits!$A$1:$A$5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zoomScale="70" zoomScaleNormal="70" workbookViewId="0">
      <selection activeCell="D16" sqref="D16"/>
    </sheetView>
  </sheetViews>
  <sheetFormatPr defaultColWidth="9.109375" defaultRowHeight="14.4" x14ac:dyDescent="0.3"/>
  <cols>
    <col min="1" max="1" width="5.6640625" style="55" customWidth="1"/>
    <col min="2" max="2" width="29.33203125" style="55" customWidth="1"/>
    <col min="3" max="3" width="12" style="55" customWidth="1"/>
    <col min="4" max="4" width="9.109375" style="55"/>
    <col min="5" max="5" width="0.88671875" style="55" customWidth="1"/>
    <col min="6" max="6" width="9.109375" style="55"/>
    <col min="7" max="7" width="2.6640625" style="55" bestFit="1" customWidth="1"/>
    <col min="8" max="19" width="10.44140625" style="55" customWidth="1"/>
    <col min="20" max="20" width="9.109375" style="55"/>
    <col min="21" max="25" width="9.109375" style="55" customWidth="1"/>
    <col min="26" max="16384" width="9.109375" style="55"/>
  </cols>
  <sheetData>
    <row r="1" spans="1:26" ht="17.399999999999999" x14ac:dyDescent="0.3">
      <c r="A1" s="4">
        <v>1</v>
      </c>
      <c r="B1" s="5" t="s">
        <v>165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3" spans="1:26" ht="20.25" customHeight="1" x14ac:dyDescent="0.3">
      <c r="B3" s="52" t="s">
        <v>166</v>
      </c>
      <c r="C3" s="36" t="s">
        <v>354</v>
      </c>
    </row>
    <row r="4" spans="1:26" ht="20.25" customHeight="1" x14ac:dyDescent="0.55000000000000004">
      <c r="B4" s="53" t="s">
        <v>169</v>
      </c>
      <c r="C4" s="37" t="s">
        <v>366</v>
      </c>
      <c r="D4" s="48" t="s">
        <v>172</v>
      </c>
      <c r="E4" s="41"/>
      <c r="F4" s="41"/>
      <c r="G4" s="41"/>
      <c r="I4" s="45"/>
      <c r="K4" s="41"/>
      <c r="L4" s="41"/>
      <c r="M4" s="41"/>
      <c r="N4" s="41"/>
      <c r="O4" s="41"/>
      <c r="P4" s="41"/>
      <c r="Q4" s="41"/>
      <c r="R4" s="41"/>
      <c r="S4" s="41"/>
    </row>
    <row r="5" spans="1:26" ht="20.25" customHeight="1" x14ac:dyDescent="0.55000000000000004">
      <c r="B5" s="53" t="s">
        <v>4</v>
      </c>
      <c r="C5" s="38" t="s">
        <v>365</v>
      </c>
      <c r="D5" s="45" t="s">
        <v>170</v>
      </c>
      <c r="E5" s="41"/>
      <c r="F5" s="41"/>
      <c r="G5" s="41"/>
      <c r="H5" s="41"/>
      <c r="I5" s="47"/>
      <c r="K5" s="41"/>
      <c r="L5" s="41"/>
      <c r="M5" s="41"/>
      <c r="N5" s="41"/>
      <c r="O5" s="41"/>
      <c r="P5" s="41"/>
      <c r="Q5" s="41"/>
      <c r="R5" s="41"/>
      <c r="S5" s="41"/>
    </row>
    <row r="6" spans="1:26" ht="20.25" customHeight="1" x14ac:dyDescent="0.55000000000000004">
      <c r="B6" s="54" t="s">
        <v>355</v>
      </c>
      <c r="C6" s="38" t="s">
        <v>359</v>
      </c>
      <c r="D6" s="45" t="s">
        <v>469</v>
      </c>
      <c r="E6" s="41"/>
      <c r="F6" s="41"/>
      <c r="G6" s="41"/>
      <c r="H6" s="41"/>
      <c r="I6" s="47"/>
      <c r="K6" s="41"/>
      <c r="L6" s="41"/>
      <c r="M6" s="41"/>
      <c r="N6" s="41"/>
      <c r="O6" s="41"/>
      <c r="P6" s="41"/>
      <c r="Q6" s="41"/>
      <c r="R6" s="41"/>
      <c r="S6" s="41"/>
    </row>
    <row r="7" spans="1:26" s="7" customFormat="1" x14ac:dyDescent="0.3">
      <c r="C7" s="8"/>
    </row>
    <row r="8" spans="1:26" s="7" customFormat="1" ht="18" x14ac:dyDescent="0.35">
      <c r="A8" s="9">
        <v>2</v>
      </c>
      <c r="B8" s="10" t="s">
        <v>122</v>
      </c>
      <c r="C8" s="11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1:26" s="7" customFormat="1" ht="20.25" customHeight="1" x14ac:dyDescent="0.55000000000000004">
      <c r="A9" s="12"/>
      <c r="B9" s="48" t="s">
        <v>173</v>
      </c>
      <c r="C9" s="42"/>
      <c r="D9" s="43"/>
    </row>
    <row r="10" spans="1:26" s="7" customFormat="1" ht="20.25" customHeight="1" x14ac:dyDescent="0.55000000000000004">
      <c r="A10" s="12"/>
      <c r="B10" s="46" t="s">
        <v>185</v>
      </c>
      <c r="C10" s="42"/>
      <c r="D10" s="43"/>
    </row>
    <row r="11" spans="1:26" s="7" customFormat="1" ht="20.25" customHeight="1" x14ac:dyDescent="0.55000000000000004">
      <c r="A11" s="12"/>
      <c r="B11" s="46" t="s">
        <v>184</v>
      </c>
      <c r="C11" s="42"/>
      <c r="D11" s="43"/>
    </row>
    <row r="12" spans="1:26" s="7" customFormat="1" ht="27" customHeight="1" thickBot="1" x14ac:dyDescent="0.5">
      <c r="A12" s="12"/>
      <c r="B12" s="27"/>
      <c r="C12" s="8"/>
      <c r="H12" s="76" t="s">
        <v>183</v>
      </c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</row>
    <row r="13" spans="1:26" ht="27.75" customHeight="1" thickTop="1" x14ac:dyDescent="0.3">
      <c r="C13" s="77" t="s">
        <v>167</v>
      </c>
      <c r="D13" s="78"/>
      <c r="E13" s="15"/>
      <c r="F13" s="15"/>
      <c r="G13" s="15"/>
      <c r="H13" s="49">
        <v>1</v>
      </c>
      <c r="I13" s="17">
        <v>2</v>
      </c>
      <c r="J13" s="17">
        <v>3</v>
      </c>
      <c r="K13" s="17">
        <v>4</v>
      </c>
      <c r="L13" s="17">
        <v>5</v>
      </c>
      <c r="M13" s="17">
        <v>6</v>
      </c>
      <c r="N13" s="17">
        <v>7</v>
      </c>
      <c r="O13" s="17">
        <v>8</v>
      </c>
      <c r="P13" s="17">
        <v>9</v>
      </c>
      <c r="Q13" s="17">
        <v>10</v>
      </c>
      <c r="R13" s="17">
        <v>11</v>
      </c>
      <c r="S13" s="17">
        <v>12</v>
      </c>
      <c r="U13" s="26"/>
      <c r="V13" s="26"/>
      <c r="W13" s="26"/>
      <c r="X13" s="26"/>
      <c r="Y13" s="26"/>
      <c r="Z13" s="26"/>
    </row>
    <row r="14" spans="1:26" ht="27.75" customHeight="1" thickBot="1" x14ac:dyDescent="0.35">
      <c r="C14" s="79"/>
      <c r="D14" s="80"/>
      <c r="E14" s="15"/>
      <c r="F14" s="51" t="s">
        <v>118</v>
      </c>
      <c r="G14" s="50" t="s">
        <v>116</v>
      </c>
      <c r="H14" s="57" t="s">
        <v>152</v>
      </c>
      <c r="I14" s="57" t="s">
        <v>156</v>
      </c>
      <c r="J14" s="57" t="s">
        <v>158</v>
      </c>
      <c r="K14" s="57" t="s">
        <v>160</v>
      </c>
      <c r="L14" s="57" t="s">
        <v>162</v>
      </c>
      <c r="M14" s="57" t="s">
        <v>361</v>
      </c>
      <c r="N14" s="57" t="s">
        <v>362</v>
      </c>
      <c r="O14" s="57" t="s">
        <v>363</v>
      </c>
      <c r="P14" s="57" t="s">
        <v>38</v>
      </c>
      <c r="Q14" s="57" t="s">
        <v>41</v>
      </c>
      <c r="R14" s="57" t="s">
        <v>44</v>
      </c>
      <c r="S14" s="57" t="s">
        <v>47</v>
      </c>
      <c r="U14" s="26"/>
      <c r="V14" s="26"/>
      <c r="W14" s="26"/>
      <c r="X14" s="26"/>
      <c r="Y14" s="26"/>
      <c r="Z14" s="26"/>
    </row>
    <row r="15" spans="1:26" ht="5.0999999999999996" customHeight="1" thickTop="1" x14ac:dyDescent="0.3">
      <c r="C15" s="15"/>
      <c r="D15" s="15"/>
      <c r="E15" s="15"/>
      <c r="F15" s="18"/>
      <c r="G15" s="18"/>
      <c r="H15" s="19"/>
      <c r="I15" s="19"/>
      <c r="J15" s="19"/>
      <c r="K15" s="19"/>
      <c r="L15" s="19"/>
      <c r="M15" s="19"/>
      <c r="N15" s="56"/>
      <c r="O15" s="56"/>
      <c r="P15" s="56"/>
      <c r="Q15" s="56"/>
      <c r="R15" s="56"/>
      <c r="S15" s="56"/>
      <c r="U15" s="26"/>
      <c r="V15" s="26"/>
      <c r="W15" s="26"/>
      <c r="X15" s="26"/>
      <c r="Y15" s="26"/>
      <c r="Z15" s="26"/>
    </row>
    <row r="16" spans="1:26" s="28" customFormat="1" ht="30" customHeight="1" x14ac:dyDescent="0.3">
      <c r="C16" s="34"/>
      <c r="D16" s="29" t="s">
        <v>117</v>
      </c>
      <c r="E16" s="30"/>
      <c r="F16" s="30"/>
      <c r="G16" s="30"/>
      <c r="H16" s="82" t="s">
        <v>171</v>
      </c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U16" s="31"/>
      <c r="V16" s="31"/>
      <c r="W16" s="31"/>
      <c r="X16" s="31"/>
      <c r="Y16" s="31"/>
      <c r="Z16" s="31"/>
    </row>
    <row r="17" spans="1:26" ht="15.75" customHeight="1" thickBot="1" x14ac:dyDescent="0.35">
      <c r="C17" s="35"/>
      <c r="D17" s="39" t="s">
        <v>116</v>
      </c>
      <c r="E17" s="13"/>
      <c r="F17" s="13"/>
      <c r="G17" s="13"/>
      <c r="H17" s="83" t="s">
        <v>116</v>
      </c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U17" s="26"/>
      <c r="V17" s="26"/>
      <c r="W17" s="26"/>
      <c r="X17" s="26"/>
      <c r="Y17" s="26"/>
      <c r="Z17" s="26"/>
    </row>
    <row r="18" spans="1:26" ht="27" customHeight="1" thickTop="1" thickBot="1" x14ac:dyDescent="0.35">
      <c r="B18" s="81" t="s">
        <v>123</v>
      </c>
      <c r="C18" s="20" t="s">
        <v>62</v>
      </c>
      <c r="D18" s="40" t="s">
        <v>126</v>
      </c>
      <c r="E18" s="56"/>
      <c r="F18" s="25" t="s">
        <v>175</v>
      </c>
      <c r="G18" s="21"/>
      <c r="H18" s="40" t="s">
        <v>258</v>
      </c>
      <c r="I18" s="40" t="s">
        <v>259</v>
      </c>
      <c r="J18" s="40" t="s">
        <v>260</v>
      </c>
      <c r="K18" s="40" t="s">
        <v>261</v>
      </c>
      <c r="L18" s="40" t="s">
        <v>262</v>
      </c>
      <c r="M18" s="40" t="s">
        <v>263</v>
      </c>
      <c r="N18" s="40" t="s">
        <v>264</v>
      </c>
      <c r="O18" s="40" t="s">
        <v>265</v>
      </c>
      <c r="P18" s="40" t="s">
        <v>266</v>
      </c>
      <c r="Q18" s="40" t="s">
        <v>267</v>
      </c>
      <c r="R18" s="40" t="s">
        <v>268</v>
      </c>
      <c r="S18" s="40" t="s">
        <v>269</v>
      </c>
      <c r="U18" s="26"/>
      <c r="V18" s="26"/>
      <c r="W18" s="26"/>
      <c r="X18" s="26"/>
      <c r="Y18" s="26"/>
      <c r="Z18" s="26"/>
    </row>
    <row r="19" spans="1:26" ht="27" customHeight="1" thickTop="1" thickBot="1" x14ac:dyDescent="0.35">
      <c r="B19" s="81"/>
      <c r="C19" s="20" t="s">
        <v>63</v>
      </c>
      <c r="D19" s="40" t="s">
        <v>128</v>
      </c>
      <c r="E19" s="56"/>
      <c r="F19" s="25" t="s">
        <v>176</v>
      </c>
      <c r="G19" s="22"/>
      <c r="H19" s="40" t="s">
        <v>270</v>
      </c>
      <c r="I19" s="40" t="s">
        <v>271</v>
      </c>
      <c r="J19" s="40" t="s">
        <v>272</v>
      </c>
      <c r="K19" s="40" t="s">
        <v>273</v>
      </c>
      <c r="L19" s="40" t="s">
        <v>274</v>
      </c>
      <c r="M19" s="40" t="s">
        <v>275</v>
      </c>
      <c r="N19" s="40" t="s">
        <v>276</v>
      </c>
      <c r="O19" s="40" t="s">
        <v>277</v>
      </c>
      <c r="P19" s="40" t="s">
        <v>278</v>
      </c>
      <c r="Q19" s="40" t="s">
        <v>279</v>
      </c>
      <c r="R19" s="40" t="s">
        <v>280</v>
      </c>
      <c r="S19" s="40" t="s">
        <v>281</v>
      </c>
      <c r="U19" s="26"/>
      <c r="V19" s="26"/>
      <c r="W19" s="26"/>
      <c r="X19" s="26"/>
      <c r="Y19" s="26"/>
      <c r="Z19" s="26"/>
    </row>
    <row r="20" spans="1:26" ht="27" customHeight="1" thickTop="1" thickBot="1" x14ac:dyDescent="0.35">
      <c r="B20" s="81"/>
      <c r="C20" s="20" t="s">
        <v>64</v>
      </c>
      <c r="D20" s="40" t="s">
        <v>130</v>
      </c>
      <c r="E20" s="14"/>
      <c r="F20" s="25" t="s">
        <v>177</v>
      </c>
      <c r="G20" s="22"/>
      <c r="H20" s="40" t="s">
        <v>282</v>
      </c>
      <c r="I20" s="40" t="s">
        <v>283</v>
      </c>
      <c r="J20" s="40" t="s">
        <v>284</v>
      </c>
      <c r="K20" s="40" t="s">
        <v>285</v>
      </c>
      <c r="L20" s="40" t="s">
        <v>286</v>
      </c>
      <c r="M20" s="40" t="s">
        <v>287</v>
      </c>
      <c r="N20" s="40" t="s">
        <v>288</v>
      </c>
      <c r="O20" s="40" t="s">
        <v>289</v>
      </c>
      <c r="P20" s="40" t="s">
        <v>290</v>
      </c>
      <c r="Q20" s="40" t="s">
        <v>291</v>
      </c>
      <c r="R20" s="40" t="s">
        <v>292</v>
      </c>
      <c r="S20" s="40" t="s">
        <v>293</v>
      </c>
      <c r="U20" s="26"/>
      <c r="V20" s="26"/>
      <c r="W20" s="26"/>
      <c r="X20" s="26"/>
      <c r="Y20" s="26"/>
      <c r="Z20" s="26"/>
    </row>
    <row r="21" spans="1:26" ht="27" customHeight="1" thickTop="1" thickBot="1" x14ac:dyDescent="0.35">
      <c r="B21" s="81"/>
      <c r="C21" s="20" t="s">
        <v>61</v>
      </c>
      <c r="D21" s="40" t="s">
        <v>124</v>
      </c>
      <c r="E21" s="14"/>
      <c r="F21" s="25" t="s">
        <v>178</v>
      </c>
      <c r="G21" s="22"/>
      <c r="H21" s="40" t="s">
        <v>295</v>
      </c>
      <c r="I21" s="40" t="s">
        <v>296</v>
      </c>
      <c r="J21" s="40" t="s">
        <v>297</v>
      </c>
      <c r="K21" s="40" t="s">
        <v>298</v>
      </c>
      <c r="L21" s="40" t="s">
        <v>299</v>
      </c>
      <c r="M21" s="40" t="s">
        <v>300</v>
      </c>
      <c r="N21" s="40" t="s">
        <v>301</v>
      </c>
      <c r="O21" s="40" t="s">
        <v>302</v>
      </c>
      <c r="P21" s="40" t="s">
        <v>303</v>
      </c>
      <c r="Q21" s="40" t="s">
        <v>304</v>
      </c>
      <c r="R21" s="40" t="s">
        <v>305</v>
      </c>
      <c r="S21" s="40" t="s">
        <v>306</v>
      </c>
      <c r="U21" s="26"/>
      <c r="V21" s="26"/>
      <c r="W21" s="26"/>
      <c r="X21" s="26"/>
      <c r="Y21" s="26"/>
      <c r="Z21" s="26"/>
    </row>
    <row r="22" spans="1:26" ht="27" customHeight="1" thickTop="1" thickBot="1" x14ac:dyDescent="0.35">
      <c r="B22" s="81"/>
      <c r="C22" s="20" t="s">
        <v>65</v>
      </c>
      <c r="D22" s="40" t="s">
        <v>132</v>
      </c>
      <c r="E22" s="14"/>
      <c r="F22" s="25" t="s">
        <v>179</v>
      </c>
      <c r="G22" s="23"/>
      <c r="H22" s="40" t="s">
        <v>294</v>
      </c>
      <c r="I22" s="40" t="s">
        <v>307</v>
      </c>
      <c r="J22" s="40" t="s">
        <v>308</v>
      </c>
      <c r="K22" s="40" t="s">
        <v>309</v>
      </c>
      <c r="L22" s="40" t="s">
        <v>310</v>
      </c>
      <c r="M22" s="40" t="s">
        <v>311</v>
      </c>
      <c r="N22" s="40" t="s">
        <v>312</v>
      </c>
      <c r="O22" s="40" t="s">
        <v>313</v>
      </c>
      <c r="P22" s="40" t="s">
        <v>314</v>
      </c>
      <c r="Q22" s="40" t="s">
        <v>315</v>
      </c>
      <c r="R22" s="40" t="s">
        <v>316</v>
      </c>
      <c r="S22" s="40" t="s">
        <v>317</v>
      </c>
      <c r="U22" s="26"/>
      <c r="V22" s="26"/>
      <c r="W22" s="26"/>
      <c r="X22" s="26"/>
      <c r="Y22" s="26"/>
      <c r="Z22" s="26"/>
    </row>
    <row r="23" spans="1:26" ht="27" customHeight="1" thickTop="1" thickBot="1" x14ac:dyDescent="0.35">
      <c r="B23" s="81"/>
      <c r="C23" s="20" t="s">
        <v>66</v>
      </c>
      <c r="D23" s="40" t="s">
        <v>134</v>
      </c>
      <c r="E23" s="14"/>
      <c r="F23" s="25" t="s">
        <v>180</v>
      </c>
      <c r="G23" s="23"/>
      <c r="H23" s="40" t="s">
        <v>318</v>
      </c>
      <c r="I23" s="40" t="s">
        <v>319</v>
      </c>
      <c r="J23" s="40" t="s">
        <v>320</v>
      </c>
      <c r="K23" s="40" t="s">
        <v>321</v>
      </c>
      <c r="L23" s="40" t="s">
        <v>322</v>
      </c>
      <c r="M23" s="40" t="s">
        <v>323</v>
      </c>
      <c r="N23" s="40" t="s">
        <v>324</v>
      </c>
      <c r="O23" s="40" t="s">
        <v>325</v>
      </c>
      <c r="P23" s="40" t="s">
        <v>326</v>
      </c>
      <c r="Q23" s="40" t="s">
        <v>327</v>
      </c>
      <c r="R23" s="40" t="s">
        <v>328</v>
      </c>
      <c r="S23" s="40" t="s">
        <v>329</v>
      </c>
      <c r="U23" s="26"/>
      <c r="V23" s="26"/>
      <c r="W23" s="26"/>
      <c r="X23" s="26"/>
      <c r="Y23" s="26"/>
      <c r="Z23" s="26"/>
    </row>
    <row r="24" spans="1:26" ht="27" customHeight="1" thickTop="1" thickBot="1" x14ac:dyDescent="0.35">
      <c r="B24" s="81"/>
      <c r="C24" s="20" t="s">
        <v>67</v>
      </c>
      <c r="D24" s="40" t="s">
        <v>136</v>
      </c>
      <c r="E24" s="14"/>
      <c r="F24" s="25" t="s">
        <v>181</v>
      </c>
      <c r="G24" s="23"/>
      <c r="H24" s="40" t="s">
        <v>330</v>
      </c>
      <c r="I24" s="40" t="s">
        <v>332</v>
      </c>
      <c r="J24" s="40" t="s">
        <v>333</v>
      </c>
      <c r="K24" s="40" t="s">
        <v>334</v>
      </c>
      <c r="L24" s="40" t="s">
        <v>335</v>
      </c>
      <c r="M24" s="40" t="s">
        <v>336</v>
      </c>
      <c r="N24" s="40" t="s">
        <v>337</v>
      </c>
      <c r="O24" s="40" t="s">
        <v>338</v>
      </c>
      <c r="P24" s="40" t="s">
        <v>339</v>
      </c>
      <c r="Q24" s="40" t="s">
        <v>340</v>
      </c>
      <c r="R24" s="40" t="s">
        <v>341</v>
      </c>
      <c r="S24" s="40" t="s">
        <v>342</v>
      </c>
      <c r="U24" s="26"/>
      <c r="V24" s="26"/>
      <c r="W24" s="26"/>
      <c r="X24" s="26"/>
      <c r="Y24" s="26"/>
      <c r="Z24" s="26"/>
    </row>
    <row r="25" spans="1:26" ht="27" customHeight="1" thickTop="1" thickBot="1" x14ac:dyDescent="0.35">
      <c r="B25" s="81"/>
      <c r="C25" s="20" t="s">
        <v>68</v>
      </c>
      <c r="D25" s="40" t="s">
        <v>364</v>
      </c>
      <c r="E25" s="14"/>
      <c r="F25" s="25" t="s">
        <v>182</v>
      </c>
      <c r="G25" s="24"/>
      <c r="H25" s="40" t="s">
        <v>331</v>
      </c>
      <c r="I25" s="40" t="s">
        <v>343</v>
      </c>
      <c r="J25" s="40" t="s">
        <v>344</v>
      </c>
      <c r="K25" s="40" t="s">
        <v>345</v>
      </c>
      <c r="L25" s="40" t="s">
        <v>346</v>
      </c>
      <c r="M25" s="40" t="s">
        <v>347</v>
      </c>
      <c r="N25" s="40" t="s">
        <v>348</v>
      </c>
      <c r="O25" s="40" t="s">
        <v>349</v>
      </c>
      <c r="P25" s="40" t="s">
        <v>350</v>
      </c>
      <c r="Q25" s="40" t="s">
        <v>351</v>
      </c>
      <c r="R25" s="40" t="s">
        <v>352</v>
      </c>
      <c r="S25" s="40" t="s">
        <v>353</v>
      </c>
      <c r="U25" s="26"/>
      <c r="V25" s="26"/>
      <c r="W25" s="26"/>
      <c r="X25" s="26"/>
      <c r="Y25" s="26"/>
      <c r="Z25" s="26"/>
    </row>
    <row r="26" spans="1:26" s="7" customFormat="1" ht="27" customHeight="1" thickTop="1" x14ac:dyDescent="0.3">
      <c r="C26" s="32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U26" s="33"/>
      <c r="V26" s="33"/>
      <c r="W26" s="33"/>
      <c r="X26" s="33"/>
      <c r="Y26" s="33"/>
      <c r="Z26" s="33"/>
    </row>
    <row r="27" spans="1:26" ht="18" x14ac:dyDescent="0.35">
      <c r="A27" s="9">
        <v>3</v>
      </c>
      <c r="B27" s="10" t="s">
        <v>174</v>
      </c>
      <c r="C27" s="11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U27" s="26"/>
      <c r="V27" s="26"/>
      <c r="W27" s="26"/>
      <c r="X27" s="26"/>
      <c r="Y27" s="26"/>
      <c r="Z27" s="26"/>
    </row>
    <row r="28" spans="1:26" ht="20.25" customHeight="1" x14ac:dyDescent="0.55000000000000004">
      <c r="B28" s="45" t="s">
        <v>168</v>
      </c>
      <c r="U28" s="26"/>
      <c r="V28" s="26"/>
      <c r="W28" s="26"/>
      <c r="X28" s="26"/>
      <c r="Y28" s="26"/>
      <c r="Z28" s="26"/>
    </row>
    <row r="29" spans="1:26" x14ac:dyDescent="0.3">
      <c r="U29" s="26"/>
      <c r="V29" s="26"/>
      <c r="W29" s="26"/>
      <c r="X29" s="26"/>
      <c r="Y29" s="26"/>
      <c r="Z29" s="26"/>
    </row>
    <row r="30" spans="1:26" ht="18" x14ac:dyDescent="0.35">
      <c r="A30" s="9">
        <v>4</v>
      </c>
      <c r="B30" s="10" t="s">
        <v>121</v>
      </c>
      <c r="C30" s="11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U30" s="26"/>
      <c r="V30" s="26"/>
      <c r="W30" s="26"/>
      <c r="X30" s="26"/>
      <c r="Y30" s="26"/>
      <c r="Z30" s="26"/>
    </row>
    <row r="31" spans="1:26" ht="20.25" customHeight="1" x14ac:dyDescent="0.55000000000000004">
      <c r="B31" s="44" t="s">
        <v>119</v>
      </c>
      <c r="U31" s="26"/>
      <c r="V31" s="26"/>
      <c r="W31" s="26"/>
      <c r="X31" s="26"/>
      <c r="Y31" s="26"/>
      <c r="Z31" s="26"/>
    </row>
    <row r="32" spans="1:26" ht="20.25" customHeight="1" x14ac:dyDescent="0.55000000000000004">
      <c r="B32" s="45" t="s">
        <v>120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U32" s="26"/>
      <c r="V32" s="26"/>
      <c r="W32" s="26"/>
      <c r="X32" s="26"/>
      <c r="Y32" s="26"/>
      <c r="Z32" s="26"/>
    </row>
    <row r="33" spans="21:26" x14ac:dyDescent="0.3">
      <c r="U33" s="26"/>
      <c r="V33" s="26"/>
      <c r="W33" s="26"/>
      <c r="X33" s="26"/>
      <c r="Y33" s="26"/>
      <c r="Z33" s="26"/>
    </row>
    <row r="34" spans="21:26" x14ac:dyDescent="0.3">
      <c r="X34" s="26"/>
      <c r="Y34" s="26"/>
    </row>
    <row r="35" spans="21:26" x14ac:dyDescent="0.3">
      <c r="X35" s="26"/>
      <c r="Y35" s="26"/>
    </row>
    <row r="36" spans="21:26" x14ac:dyDescent="0.3">
      <c r="X36" s="26"/>
      <c r="Y36" s="26"/>
    </row>
    <row r="37" spans="21:26" x14ac:dyDescent="0.3">
      <c r="X37" s="26"/>
      <c r="Y37" s="26"/>
    </row>
    <row r="38" spans="21:26" x14ac:dyDescent="0.3">
      <c r="X38" s="26"/>
      <c r="Y38" s="26"/>
    </row>
  </sheetData>
  <mergeCells count="5">
    <mergeCell ref="H12:S12"/>
    <mergeCell ref="C13:D14"/>
    <mergeCell ref="H16:S16"/>
    <mergeCell ref="H17:S17"/>
    <mergeCell ref="B18:B25"/>
  </mergeCells>
  <pageMargins left="0.7" right="0.7" top="0.75" bottom="0.75" header="0.3" footer="0.3"/>
  <pageSetup orientation="portrait" r:id="rId1"/>
  <headerFooter>
    <oddHeader>&amp;L&amp;G&amp;RTruSightHLA_Sample Sheet Template
DHF_027
PN 1000000012322, Ver.00
Effective Date: TBD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XT_Kits!$A$1:$A$5</xm:f>
          </x14:formula1>
          <xm:sqref>C6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workbookViewId="0">
      <selection activeCell="D16" sqref="D16"/>
    </sheetView>
  </sheetViews>
  <sheetFormatPr defaultColWidth="9.109375" defaultRowHeight="14.4" x14ac:dyDescent="0.3"/>
  <cols>
    <col min="1" max="1" width="34.109375" style="55" customWidth="1"/>
    <col min="2" max="2" width="22.6640625" style="55" customWidth="1"/>
    <col min="3" max="3" width="13.33203125" style="55" bestFit="1" customWidth="1"/>
    <col min="4" max="4" width="12.6640625" style="55" bestFit="1" customWidth="1"/>
    <col min="5" max="5" width="11.44140625" style="55" bestFit="1" customWidth="1"/>
    <col min="6" max="6" width="11.109375" style="55" bestFit="1" customWidth="1"/>
    <col min="7" max="7" width="11.44140625" style="55" bestFit="1" customWidth="1"/>
    <col min="8" max="8" width="11" style="55" bestFit="1" customWidth="1"/>
    <col min="9" max="9" width="15" style="55" bestFit="1" customWidth="1"/>
    <col min="10" max="16384" width="9.109375" style="55"/>
  </cols>
  <sheetData>
    <row r="1" spans="1:2" x14ac:dyDescent="0.3">
      <c r="A1" s="55" t="s">
        <v>0</v>
      </c>
    </row>
    <row r="2" spans="1:2" x14ac:dyDescent="0.3">
      <c r="A2" s="55" t="s">
        <v>1</v>
      </c>
      <c r="B2" s="55">
        <v>4</v>
      </c>
    </row>
    <row r="3" spans="1:2" x14ac:dyDescent="0.3">
      <c r="A3" s="55" t="s">
        <v>2</v>
      </c>
      <c r="B3" s="55" t="s">
        <v>354</v>
      </c>
    </row>
    <row r="4" spans="1:2" x14ac:dyDescent="0.3">
      <c r="A4" s="55" t="s">
        <v>3</v>
      </c>
      <c r="B4" s="3" t="s">
        <v>366</v>
      </c>
    </row>
    <row r="5" spans="1:2" x14ac:dyDescent="0.3">
      <c r="A5" s="55" t="s">
        <v>4</v>
      </c>
      <c r="B5" s="1" t="s">
        <v>365</v>
      </c>
    </row>
    <row r="6" spans="1:2" x14ac:dyDescent="0.3">
      <c r="A6" s="55" t="s">
        <v>5</v>
      </c>
      <c r="B6" s="55" t="s">
        <v>6</v>
      </c>
    </row>
    <row r="7" spans="1:2" x14ac:dyDescent="0.3">
      <c r="A7" s="55" t="s">
        <v>7</v>
      </c>
      <c r="B7" s="55" t="s">
        <v>8</v>
      </c>
    </row>
    <row r="8" spans="1:2" x14ac:dyDescent="0.3">
      <c r="A8" s="55" t="s">
        <v>9</v>
      </c>
      <c r="B8" s="55" t="s">
        <v>115</v>
      </c>
    </row>
    <row r="9" spans="1:2" x14ac:dyDescent="0.3">
      <c r="A9" s="55" t="s">
        <v>10</v>
      </c>
      <c r="B9" s="3" t="s">
        <v>164</v>
      </c>
    </row>
    <row r="10" spans="1:2" x14ac:dyDescent="0.3">
      <c r="A10" s="55" t="s">
        <v>11</v>
      </c>
      <c r="B10" s="55" t="s">
        <v>12</v>
      </c>
    </row>
    <row r="12" spans="1:2" x14ac:dyDescent="0.3">
      <c r="A12" s="55" t="s">
        <v>13</v>
      </c>
    </row>
    <row r="13" spans="1:2" x14ac:dyDescent="0.3">
      <c r="A13" s="55">
        <v>151</v>
      </c>
    </row>
    <row r="14" spans="1:2" x14ac:dyDescent="0.3">
      <c r="A14" s="55">
        <v>151</v>
      </c>
    </row>
    <row r="16" spans="1:2" x14ac:dyDescent="0.3">
      <c r="A16" s="55" t="s">
        <v>14</v>
      </c>
    </row>
    <row r="17" spans="1:9" x14ac:dyDescent="0.3">
      <c r="A17" s="55" t="s">
        <v>15</v>
      </c>
      <c r="B17" s="55">
        <v>0</v>
      </c>
    </row>
    <row r="18" spans="1:9" x14ac:dyDescent="0.3">
      <c r="A18" s="55" t="s">
        <v>16</v>
      </c>
      <c r="B18" s="55" t="s">
        <v>17</v>
      </c>
    </row>
    <row r="19" spans="1:9" x14ac:dyDescent="0.3">
      <c r="A19" s="55" t="s">
        <v>18</v>
      </c>
      <c r="B19" s="55">
        <v>1</v>
      </c>
    </row>
    <row r="21" spans="1:9" x14ac:dyDescent="0.3">
      <c r="A21" s="55" t="s">
        <v>19</v>
      </c>
    </row>
    <row r="22" spans="1:9" x14ac:dyDescent="0.3">
      <c r="A22" s="55" t="s">
        <v>20</v>
      </c>
      <c r="B22" s="55" t="s">
        <v>21</v>
      </c>
      <c r="C22" s="55" t="s">
        <v>22</v>
      </c>
      <c r="D22" s="55" t="s">
        <v>23</v>
      </c>
      <c r="E22" s="55" t="s">
        <v>24</v>
      </c>
      <c r="F22" s="55" t="s">
        <v>25</v>
      </c>
      <c r="G22" s="55" t="s">
        <v>26</v>
      </c>
      <c r="H22" s="55" t="s">
        <v>27</v>
      </c>
      <c r="I22" s="55" t="s">
        <v>28</v>
      </c>
    </row>
    <row r="23" spans="1:9" x14ac:dyDescent="0.3">
      <c r="A23" s="55" t="s">
        <v>371</v>
      </c>
      <c r="C23" s="3"/>
      <c r="D23" s="55" t="s">
        <v>29</v>
      </c>
      <c r="E23" s="55" t="s">
        <v>152</v>
      </c>
      <c r="F23" s="55" t="s">
        <v>153</v>
      </c>
      <c r="G23" s="55" t="s">
        <v>126</v>
      </c>
      <c r="H23" s="55" t="s">
        <v>127</v>
      </c>
    </row>
    <row r="24" spans="1:9" x14ac:dyDescent="0.3">
      <c r="A24" s="55" t="s">
        <v>372</v>
      </c>
      <c r="C24" s="3"/>
      <c r="D24" s="55" t="s">
        <v>30</v>
      </c>
      <c r="E24" s="55" t="s">
        <v>156</v>
      </c>
      <c r="F24" s="55" t="s">
        <v>157</v>
      </c>
      <c r="G24" s="55" t="s">
        <v>126</v>
      </c>
      <c r="H24" s="55" t="s">
        <v>127</v>
      </c>
    </row>
    <row r="25" spans="1:9" x14ac:dyDescent="0.3">
      <c r="A25" s="55" t="s">
        <v>373</v>
      </c>
      <c r="C25" s="3"/>
      <c r="D25" s="55" t="s">
        <v>31</v>
      </c>
      <c r="E25" s="55" t="s">
        <v>158</v>
      </c>
      <c r="F25" s="55" t="s">
        <v>159</v>
      </c>
      <c r="G25" s="55" t="s">
        <v>126</v>
      </c>
      <c r="H25" s="55" t="s">
        <v>127</v>
      </c>
    </row>
    <row r="26" spans="1:9" x14ac:dyDescent="0.3">
      <c r="A26" s="55" t="s">
        <v>374</v>
      </c>
      <c r="C26" s="3"/>
      <c r="D26" s="55" t="s">
        <v>32</v>
      </c>
      <c r="E26" s="55" t="s">
        <v>160</v>
      </c>
      <c r="F26" s="55" t="s">
        <v>161</v>
      </c>
      <c r="G26" s="55" t="s">
        <v>126</v>
      </c>
      <c r="H26" s="55" t="s">
        <v>127</v>
      </c>
    </row>
    <row r="27" spans="1:9" x14ac:dyDescent="0.3">
      <c r="A27" s="55" t="s">
        <v>375</v>
      </c>
      <c r="C27" s="3"/>
      <c r="D27" s="55" t="s">
        <v>33</v>
      </c>
      <c r="E27" s="55" t="s">
        <v>162</v>
      </c>
      <c r="F27" s="55" t="s">
        <v>163</v>
      </c>
      <c r="G27" s="55" t="s">
        <v>126</v>
      </c>
      <c r="H27" s="55" t="s">
        <v>127</v>
      </c>
    </row>
    <row r="28" spans="1:9" x14ac:dyDescent="0.3">
      <c r="A28" s="55" t="s">
        <v>376</v>
      </c>
      <c r="C28" s="3"/>
      <c r="D28" s="55" t="s">
        <v>34</v>
      </c>
      <c r="E28" s="55" t="s">
        <v>361</v>
      </c>
      <c r="F28" s="55" t="s">
        <v>368</v>
      </c>
      <c r="G28" s="55" t="s">
        <v>126</v>
      </c>
      <c r="H28" s="55" t="s">
        <v>127</v>
      </c>
    </row>
    <row r="29" spans="1:9" x14ac:dyDescent="0.3">
      <c r="A29" s="55" t="s">
        <v>377</v>
      </c>
      <c r="C29" s="3"/>
      <c r="D29" s="55" t="s">
        <v>35</v>
      </c>
      <c r="E29" s="55" t="s">
        <v>362</v>
      </c>
      <c r="F29" s="55" t="s">
        <v>369</v>
      </c>
      <c r="G29" s="55" t="s">
        <v>126</v>
      </c>
      <c r="H29" s="55" t="s">
        <v>127</v>
      </c>
    </row>
    <row r="30" spans="1:9" x14ac:dyDescent="0.3">
      <c r="A30" s="55" t="s">
        <v>378</v>
      </c>
      <c r="C30" s="3"/>
      <c r="D30" s="55" t="s">
        <v>36</v>
      </c>
      <c r="E30" s="55" t="s">
        <v>363</v>
      </c>
      <c r="F30" s="55" t="s">
        <v>370</v>
      </c>
      <c r="G30" s="55" t="s">
        <v>126</v>
      </c>
      <c r="H30" s="55" t="s">
        <v>127</v>
      </c>
    </row>
    <row r="31" spans="1:9" x14ac:dyDescent="0.3">
      <c r="A31" s="55" t="s">
        <v>379</v>
      </c>
      <c r="C31" s="3"/>
      <c r="D31" s="55" t="s">
        <v>37</v>
      </c>
      <c r="E31" s="55" t="s">
        <v>38</v>
      </c>
      <c r="F31" s="55" t="s">
        <v>39</v>
      </c>
      <c r="G31" s="55" t="s">
        <v>126</v>
      </c>
      <c r="H31" s="55" t="s">
        <v>127</v>
      </c>
    </row>
    <row r="32" spans="1:9" x14ac:dyDescent="0.3">
      <c r="A32" s="55" t="s">
        <v>380</v>
      </c>
      <c r="C32" s="3"/>
      <c r="D32" s="55" t="s">
        <v>40</v>
      </c>
      <c r="E32" s="55" t="s">
        <v>41</v>
      </c>
      <c r="F32" s="55" t="s">
        <v>42</v>
      </c>
      <c r="G32" s="55" t="s">
        <v>126</v>
      </c>
      <c r="H32" s="55" t="s">
        <v>127</v>
      </c>
    </row>
    <row r="33" spans="1:8" x14ac:dyDescent="0.3">
      <c r="A33" s="55" t="s">
        <v>381</v>
      </c>
      <c r="C33" s="3"/>
      <c r="D33" s="55" t="s">
        <v>43</v>
      </c>
      <c r="E33" s="55" t="s">
        <v>44</v>
      </c>
      <c r="F33" s="55" t="s">
        <v>45</v>
      </c>
      <c r="G33" s="55" t="s">
        <v>126</v>
      </c>
      <c r="H33" s="55" t="s">
        <v>127</v>
      </c>
    </row>
    <row r="34" spans="1:8" x14ac:dyDescent="0.3">
      <c r="A34" s="55" t="s">
        <v>382</v>
      </c>
      <c r="C34" s="3"/>
      <c r="D34" s="55" t="s">
        <v>46</v>
      </c>
      <c r="E34" s="55" t="s">
        <v>47</v>
      </c>
      <c r="F34" s="55" t="s">
        <v>48</v>
      </c>
      <c r="G34" s="55" t="s">
        <v>126</v>
      </c>
      <c r="H34" s="55" t="s">
        <v>127</v>
      </c>
    </row>
    <row r="35" spans="1:8" x14ac:dyDescent="0.3">
      <c r="A35" s="55" t="s">
        <v>383</v>
      </c>
      <c r="C35" s="3"/>
      <c r="D35" s="55" t="s">
        <v>49</v>
      </c>
      <c r="E35" s="55" t="s">
        <v>152</v>
      </c>
      <c r="F35" s="55" t="s">
        <v>153</v>
      </c>
      <c r="G35" s="55" t="s">
        <v>128</v>
      </c>
      <c r="H35" s="55" t="s">
        <v>129</v>
      </c>
    </row>
    <row r="36" spans="1:8" x14ac:dyDescent="0.3">
      <c r="A36" s="55" t="s">
        <v>384</v>
      </c>
      <c r="C36" s="3"/>
      <c r="D36" s="55" t="s">
        <v>50</v>
      </c>
      <c r="E36" s="55" t="s">
        <v>156</v>
      </c>
      <c r="F36" s="55" t="s">
        <v>157</v>
      </c>
      <c r="G36" s="55" t="s">
        <v>128</v>
      </c>
      <c r="H36" s="55" t="s">
        <v>129</v>
      </c>
    </row>
    <row r="37" spans="1:8" x14ac:dyDescent="0.3">
      <c r="A37" s="55" t="s">
        <v>385</v>
      </c>
      <c r="C37" s="3"/>
      <c r="D37" s="55" t="s">
        <v>51</v>
      </c>
      <c r="E37" s="55" t="s">
        <v>158</v>
      </c>
      <c r="F37" s="55" t="s">
        <v>159</v>
      </c>
      <c r="G37" s="55" t="s">
        <v>128</v>
      </c>
      <c r="H37" s="55" t="s">
        <v>129</v>
      </c>
    </row>
    <row r="38" spans="1:8" x14ac:dyDescent="0.3">
      <c r="A38" s="55" t="s">
        <v>386</v>
      </c>
      <c r="C38" s="3"/>
      <c r="D38" s="55" t="s">
        <v>52</v>
      </c>
      <c r="E38" s="55" t="s">
        <v>160</v>
      </c>
      <c r="F38" s="55" t="s">
        <v>161</v>
      </c>
      <c r="G38" s="55" t="s">
        <v>128</v>
      </c>
      <c r="H38" s="55" t="s">
        <v>129</v>
      </c>
    </row>
    <row r="39" spans="1:8" x14ac:dyDescent="0.3">
      <c r="A39" s="55" t="s">
        <v>387</v>
      </c>
      <c r="C39" s="3"/>
      <c r="D39" s="55" t="s">
        <v>53</v>
      </c>
      <c r="E39" s="55" t="s">
        <v>162</v>
      </c>
      <c r="F39" s="55" t="s">
        <v>163</v>
      </c>
      <c r="G39" s="55" t="s">
        <v>128</v>
      </c>
      <c r="H39" s="55" t="s">
        <v>129</v>
      </c>
    </row>
    <row r="40" spans="1:8" x14ac:dyDescent="0.3">
      <c r="A40" s="55" t="s">
        <v>388</v>
      </c>
      <c r="C40" s="3"/>
      <c r="D40" s="55" t="s">
        <v>54</v>
      </c>
      <c r="E40" s="55" t="s">
        <v>361</v>
      </c>
      <c r="F40" s="55" t="s">
        <v>368</v>
      </c>
      <c r="G40" s="55" t="s">
        <v>128</v>
      </c>
      <c r="H40" s="55" t="s">
        <v>129</v>
      </c>
    </row>
    <row r="41" spans="1:8" x14ac:dyDescent="0.3">
      <c r="A41" s="55" t="s">
        <v>389</v>
      </c>
      <c r="C41" s="3"/>
      <c r="D41" s="55" t="s">
        <v>55</v>
      </c>
      <c r="E41" s="55" t="s">
        <v>362</v>
      </c>
      <c r="F41" s="55" t="s">
        <v>369</v>
      </c>
      <c r="G41" s="55" t="s">
        <v>128</v>
      </c>
      <c r="H41" s="55" t="s">
        <v>129</v>
      </c>
    </row>
    <row r="42" spans="1:8" x14ac:dyDescent="0.3">
      <c r="A42" s="55" t="s">
        <v>390</v>
      </c>
      <c r="C42" s="3"/>
      <c r="D42" s="55" t="s">
        <v>56</v>
      </c>
      <c r="E42" s="55" t="s">
        <v>363</v>
      </c>
      <c r="F42" s="55" t="s">
        <v>370</v>
      </c>
      <c r="G42" s="55" t="s">
        <v>128</v>
      </c>
      <c r="H42" s="55" t="s">
        <v>129</v>
      </c>
    </row>
    <row r="43" spans="1:8" x14ac:dyDescent="0.3">
      <c r="A43" s="55" t="s">
        <v>391</v>
      </c>
      <c r="C43" s="3"/>
      <c r="D43" s="55" t="s">
        <v>57</v>
      </c>
      <c r="E43" s="55" t="s">
        <v>38</v>
      </c>
      <c r="F43" s="55" t="s">
        <v>39</v>
      </c>
      <c r="G43" s="55" t="s">
        <v>128</v>
      </c>
      <c r="H43" s="55" t="s">
        <v>129</v>
      </c>
    </row>
    <row r="44" spans="1:8" x14ac:dyDescent="0.3">
      <c r="A44" s="55" t="s">
        <v>392</v>
      </c>
      <c r="C44" s="3"/>
      <c r="D44" s="55" t="s">
        <v>58</v>
      </c>
      <c r="E44" s="55" t="s">
        <v>41</v>
      </c>
      <c r="F44" s="55" t="s">
        <v>42</v>
      </c>
      <c r="G44" s="55" t="s">
        <v>128</v>
      </c>
      <c r="H44" s="55" t="s">
        <v>129</v>
      </c>
    </row>
    <row r="45" spans="1:8" x14ac:dyDescent="0.3">
      <c r="A45" s="55" t="s">
        <v>393</v>
      </c>
      <c r="C45" s="3"/>
      <c r="D45" s="55" t="s">
        <v>59</v>
      </c>
      <c r="E45" s="55" t="s">
        <v>44</v>
      </c>
      <c r="F45" s="55" t="s">
        <v>45</v>
      </c>
      <c r="G45" s="55" t="s">
        <v>128</v>
      </c>
      <c r="H45" s="55" t="s">
        <v>129</v>
      </c>
    </row>
    <row r="46" spans="1:8" x14ac:dyDescent="0.3">
      <c r="A46" s="55" t="s">
        <v>394</v>
      </c>
      <c r="C46" s="3"/>
      <c r="D46" s="55" t="s">
        <v>60</v>
      </c>
      <c r="E46" s="55" t="s">
        <v>47</v>
      </c>
      <c r="F46" s="55" t="s">
        <v>48</v>
      </c>
      <c r="G46" s="55" t="s">
        <v>128</v>
      </c>
      <c r="H46" s="55" t="s">
        <v>129</v>
      </c>
    </row>
    <row r="47" spans="1:8" x14ac:dyDescent="0.3">
      <c r="A47" s="55" t="s">
        <v>395</v>
      </c>
      <c r="D47" s="55" t="s">
        <v>186</v>
      </c>
      <c r="E47" s="55" t="s">
        <v>152</v>
      </c>
      <c r="F47" s="55" t="s">
        <v>153</v>
      </c>
      <c r="G47" s="55" t="s">
        <v>130</v>
      </c>
      <c r="H47" s="55" t="s">
        <v>131</v>
      </c>
    </row>
    <row r="48" spans="1:8" x14ac:dyDescent="0.3">
      <c r="A48" s="55" t="s">
        <v>396</v>
      </c>
      <c r="D48" s="55" t="s">
        <v>187</v>
      </c>
      <c r="E48" s="55" t="s">
        <v>156</v>
      </c>
      <c r="F48" s="55" t="s">
        <v>157</v>
      </c>
      <c r="G48" s="55" t="s">
        <v>130</v>
      </c>
      <c r="H48" s="55" t="s">
        <v>131</v>
      </c>
    </row>
    <row r="49" spans="1:8" x14ac:dyDescent="0.3">
      <c r="A49" s="55" t="s">
        <v>397</v>
      </c>
      <c r="D49" s="55" t="s">
        <v>188</v>
      </c>
      <c r="E49" s="55" t="s">
        <v>158</v>
      </c>
      <c r="F49" s="55" t="s">
        <v>159</v>
      </c>
      <c r="G49" s="55" t="s">
        <v>130</v>
      </c>
      <c r="H49" s="55" t="s">
        <v>131</v>
      </c>
    </row>
    <row r="50" spans="1:8" x14ac:dyDescent="0.3">
      <c r="A50" s="55" t="s">
        <v>398</v>
      </c>
      <c r="D50" s="55" t="s">
        <v>189</v>
      </c>
      <c r="E50" s="55" t="s">
        <v>160</v>
      </c>
      <c r="F50" s="55" t="s">
        <v>161</v>
      </c>
      <c r="G50" s="55" t="s">
        <v>130</v>
      </c>
      <c r="H50" s="55" t="s">
        <v>131</v>
      </c>
    </row>
    <row r="51" spans="1:8" x14ac:dyDescent="0.3">
      <c r="A51" s="55" t="s">
        <v>399</v>
      </c>
      <c r="D51" s="55" t="s">
        <v>190</v>
      </c>
      <c r="E51" s="55" t="s">
        <v>162</v>
      </c>
      <c r="F51" s="55" t="s">
        <v>163</v>
      </c>
      <c r="G51" s="55" t="s">
        <v>130</v>
      </c>
      <c r="H51" s="55" t="s">
        <v>131</v>
      </c>
    </row>
    <row r="52" spans="1:8" x14ac:dyDescent="0.3">
      <c r="A52" s="55" t="s">
        <v>400</v>
      </c>
      <c r="D52" s="55" t="s">
        <v>191</v>
      </c>
      <c r="E52" s="55" t="s">
        <v>361</v>
      </c>
      <c r="F52" s="55" t="s">
        <v>368</v>
      </c>
      <c r="G52" s="55" t="s">
        <v>130</v>
      </c>
      <c r="H52" s="55" t="s">
        <v>131</v>
      </c>
    </row>
    <row r="53" spans="1:8" x14ac:dyDescent="0.3">
      <c r="A53" s="55" t="s">
        <v>401</v>
      </c>
      <c r="D53" s="55" t="s">
        <v>192</v>
      </c>
      <c r="E53" s="55" t="s">
        <v>362</v>
      </c>
      <c r="F53" s="55" t="s">
        <v>369</v>
      </c>
      <c r="G53" s="55" t="s">
        <v>130</v>
      </c>
      <c r="H53" s="55" t="s">
        <v>131</v>
      </c>
    </row>
    <row r="54" spans="1:8" x14ac:dyDescent="0.3">
      <c r="A54" s="55" t="s">
        <v>402</v>
      </c>
      <c r="D54" s="55" t="s">
        <v>193</v>
      </c>
      <c r="E54" s="55" t="s">
        <v>363</v>
      </c>
      <c r="F54" s="55" t="s">
        <v>370</v>
      </c>
      <c r="G54" s="55" t="s">
        <v>130</v>
      </c>
      <c r="H54" s="55" t="s">
        <v>131</v>
      </c>
    </row>
    <row r="55" spans="1:8" x14ac:dyDescent="0.3">
      <c r="A55" s="55" t="s">
        <v>403</v>
      </c>
      <c r="D55" s="55" t="s">
        <v>194</v>
      </c>
      <c r="E55" s="55" t="s">
        <v>38</v>
      </c>
      <c r="F55" s="55" t="s">
        <v>39</v>
      </c>
      <c r="G55" s="55" t="s">
        <v>130</v>
      </c>
      <c r="H55" s="55" t="s">
        <v>131</v>
      </c>
    </row>
    <row r="56" spans="1:8" x14ac:dyDescent="0.3">
      <c r="A56" s="55" t="s">
        <v>404</v>
      </c>
      <c r="D56" s="55" t="s">
        <v>195</v>
      </c>
      <c r="E56" s="55" t="s">
        <v>41</v>
      </c>
      <c r="F56" s="55" t="s">
        <v>42</v>
      </c>
      <c r="G56" s="55" t="s">
        <v>130</v>
      </c>
      <c r="H56" s="55" t="s">
        <v>131</v>
      </c>
    </row>
    <row r="57" spans="1:8" x14ac:dyDescent="0.3">
      <c r="A57" s="55" t="s">
        <v>405</v>
      </c>
      <c r="D57" s="55" t="s">
        <v>196</v>
      </c>
      <c r="E57" s="55" t="s">
        <v>44</v>
      </c>
      <c r="F57" s="55" t="s">
        <v>45</v>
      </c>
      <c r="G57" s="55" t="s">
        <v>130</v>
      </c>
      <c r="H57" s="55" t="s">
        <v>131</v>
      </c>
    </row>
    <row r="58" spans="1:8" x14ac:dyDescent="0.3">
      <c r="A58" s="55" t="s">
        <v>406</v>
      </c>
      <c r="D58" s="55" t="s">
        <v>197</v>
      </c>
      <c r="E58" s="55" t="s">
        <v>47</v>
      </c>
      <c r="F58" s="55" t="s">
        <v>48</v>
      </c>
      <c r="G58" s="55" t="s">
        <v>130</v>
      </c>
      <c r="H58" s="55" t="s">
        <v>131</v>
      </c>
    </row>
    <row r="59" spans="1:8" x14ac:dyDescent="0.3">
      <c r="A59" s="55" t="s">
        <v>407</v>
      </c>
      <c r="D59" s="55" t="s">
        <v>198</v>
      </c>
      <c r="E59" s="55" t="s">
        <v>152</v>
      </c>
      <c r="F59" s="55" t="s">
        <v>153</v>
      </c>
      <c r="G59" s="55" t="s">
        <v>124</v>
      </c>
      <c r="H59" s="55" t="s">
        <v>125</v>
      </c>
    </row>
    <row r="60" spans="1:8" x14ac:dyDescent="0.3">
      <c r="A60" s="55" t="s">
        <v>408</v>
      </c>
      <c r="D60" s="55" t="s">
        <v>199</v>
      </c>
      <c r="E60" s="55" t="s">
        <v>156</v>
      </c>
      <c r="F60" s="55" t="s">
        <v>157</v>
      </c>
      <c r="G60" s="55" t="s">
        <v>124</v>
      </c>
      <c r="H60" s="55" t="s">
        <v>125</v>
      </c>
    </row>
    <row r="61" spans="1:8" x14ac:dyDescent="0.3">
      <c r="A61" s="55" t="s">
        <v>409</v>
      </c>
      <c r="D61" s="55" t="s">
        <v>200</v>
      </c>
      <c r="E61" s="55" t="s">
        <v>158</v>
      </c>
      <c r="F61" s="55" t="s">
        <v>159</v>
      </c>
      <c r="G61" s="55" t="s">
        <v>124</v>
      </c>
      <c r="H61" s="55" t="s">
        <v>125</v>
      </c>
    </row>
    <row r="62" spans="1:8" x14ac:dyDescent="0.3">
      <c r="A62" s="55" t="s">
        <v>410</v>
      </c>
      <c r="D62" s="55" t="s">
        <v>201</v>
      </c>
      <c r="E62" s="55" t="s">
        <v>160</v>
      </c>
      <c r="F62" s="55" t="s">
        <v>161</v>
      </c>
      <c r="G62" s="55" t="s">
        <v>124</v>
      </c>
      <c r="H62" s="55" t="s">
        <v>125</v>
      </c>
    </row>
    <row r="63" spans="1:8" x14ac:dyDescent="0.3">
      <c r="A63" s="55" t="s">
        <v>411</v>
      </c>
      <c r="D63" s="55" t="s">
        <v>202</v>
      </c>
      <c r="E63" s="55" t="s">
        <v>162</v>
      </c>
      <c r="F63" s="55" t="s">
        <v>163</v>
      </c>
      <c r="G63" s="55" t="s">
        <v>124</v>
      </c>
      <c r="H63" s="55" t="s">
        <v>125</v>
      </c>
    </row>
    <row r="64" spans="1:8" x14ac:dyDescent="0.3">
      <c r="A64" s="55" t="s">
        <v>412</v>
      </c>
      <c r="D64" s="55" t="s">
        <v>203</v>
      </c>
      <c r="E64" s="55" t="s">
        <v>361</v>
      </c>
      <c r="F64" s="55" t="s">
        <v>368</v>
      </c>
      <c r="G64" s="55" t="s">
        <v>124</v>
      </c>
      <c r="H64" s="55" t="s">
        <v>125</v>
      </c>
    </row>
    <row r="65" spans="1:8" x14ac:dyDescent="0.3">
      <c r="A65" s="55" t="s">
        <v>413</v>
      </c>
      <c r="D65" s="55" t="s">
        <v>204</v>
      </c>
      <c r="E65" s="55" t="s">
        <v>362</v>
      </c>
      <c r="F65" s="55" t="s">
        <v>369</v>
      </c>
      <c r="G65" s="55" t="s">
        <v>124</v>
      </c>
      <c r="H65" s="55" t="s">
        <v>125</v>
      </c>
    </row>
    <row r="66" spans="1:8" x14ac:dyDescent="0.3">
      <c r="A66" s="55" t="s">
        <v>414</v>
      </c>
      <c r="D66" s="55" t="s">
        <v>205</v>
      </c>
      <c r="E66" s="55" t="s">
        <v>363</v>
      </c>
      <c r="F66" s="55" t="s">
        <v>370</v>
      </c>
      <c r="G66" s="55" t="s">
        <v>124</v>
      </c>
      <c r="H66" s="55" t="s">
        <v>125</v>
      </c>
    </row>
    <row r="67" spans="1:8" x14ac:dyDescent="0.3">
      <c r="A67" s="55" t="s">
        <v>415</v>
      </c>
      <c r="D67" s="55" t="s">
        <v>206</v>
      </c>
      <c r="E67" s="55" t="s">
        <v>38</v>
      </c>
      <c r="F67" s="55" t="s">
        <v>39</v>
      </c>
      <c r="G67" s="55" t="s">
        <v>124</v>
      </c>
      <c r="H67" s="55" t="s">
        <v>125</v>
      </c>
    </row>
    <row r="68" spans="1:8" x14ac:dyDescent="0.3">
      <c r="A68" s="55" t="s">
        <v>416</v>
      </c>
      <c r="D68" s="55" t="s">
        <v>207</v>
      </c>
      <c r="E68" s="55" t="s">
        <v>41</v>
      </c>
      <c r="F68" s="55" t="s">
        <v>42</v>
      </c>
      <c r="G68" s="55" t="s">
        <v>124</v>
      </c>
      <c r="H68" s="55" t="s">
        <v>125</v>
      </c>
    </row>
    <row r="69" spans="1:8" x14ac:dyDescent="0.3">
      <c r="A69" s="55" t="s">
        <v>417</v>
      </c>
      <c r="D69" s="55" t="s">
        <v>208</v>
      </c>
      <c r="E69" s="55" t="s">
        <v>44</v>
      </c>
      <c r="F69" s="55" t="s">
        <v>45</v>
      </c>
      <c r="G69" s="55" t="s">
        <v>124</v>
      </c>
      <c r="H69" s="55" t="s">
        <v>125</v>
      </c>
    </row>
    <row r="70" spans="1:8" x14ac:dyDescent="0.3">
      <c r="A70" s="55" t="s">
        <v>418</v>
      </c>
      <c r="D70" s="55" t="s">
        <v>209</v>
      </c>
      <c r="E70" s="55" t="s">
        <v>47</v>
      </c>
      <c r="F70" s="55" t="s">
        <v>48</v>
      </c>
      <c r="G70" s="55" t="s">
        <v>124</v>
      </c>
      <c r="H70" s="55" t="s">
        <v>125</v>
      </c>
    </row>
    <row r="71" spans="1:8" x14ac:dyDescent="0.3">
      <c r="A71" s="55" t="s">
        <v>419</v>
      </c>
      <c r="D71" s="55" t="s">
        <v>210</v>
      </c>
      <c r="E71" s="55" t="s">
        <v>152</v>
      </c>
      <c r="F71" s="55" t="s">
        <v>153</v>
      </c>
      <c r="G71" s="55" t="s">
        <v>132</v>
      </c>
      <c r="H71" s="55" t="s">
        <v>133</v>
      </c>
    </row>
    <row r="72" spans="1:8" x14ac:dyDescent="0.3">
      <c r="A72" s="55" t="s">
        <v>420</v>
      </c>
      <c r="D72" s="55" t="s">
        <v>211</v>
      </c>
      <c r="E72" s="55" t="s">
        <v>156</v>
      </c>
      <c r="F72" s="55" t="s">
        <v>157</v>
      </c>
      <c r="G72" s="55" t="s">
        <v>132</v>
      </c>
      <c r="H72" s="55" t="s">
        <v>133</v>
      </c>
    </row>
    <row r="73" spans="1:8" x14ac:dyDescent="0.3">
      <c r="A73" s="55" t="s">
        <v>421</v>
      </c>
      <c r="D73" s="55" t="s">
        <v>212</v>
      </c>
      <c r="E73" s="55" t="s">
        <v>158</v>
      </c>
      <c r="F73" s="55" t="s">
        <v>159</v>
      </c>
      <c r="G73" s="55" t="s">
        <v>132</v>
      </c>
      <c r="H73" s="55" t="s">
        <v>133</v>
      </c>
    </row>
    <row r="74" spans="1:8" x14ac:dyDescent="0.3">
      <c r="A74" s="55" t="s">
        <v>422</v>
      </c>
      <c r="D74" s="55" t="s">
        <v>213</v>
      </c>
      <c r="E74" s="55" t="s">
        <v>160</v>
      </c>
      <c r="F74" s="55" t="s">
        <v>161</v>
      </c>
      <c r="G74" s="55" t="s">
        <v>132</v>
      </c>
      <c r="H74" s="55" t="s">
        <v>133</v>
      </c>
    </row>
    <row r="75" spans="1:8" x14ac:dyDescent="0.3">
      <c r="A75" s="55" t="s">
        <v>423</v>
      </c>
      <c r="D75" s="55" t="s">
        <v>214</v>
      </c>
      <c r="E75" s="55" t="s">
        <v>162</v>
      </c>
      <c r="F75" s="55" t="s">
        <v>163</v>
      </c>
      <c r="G75" s="55" t="s">
        <v>132</v>
      </c>
      <c r="H75" s="55" t="s">
        <v>133</v>
      </c>
    </row>
    <row r="76" spans="1:8" x14ac:dyDescent="0.3">
      <c r="A76" s="55" t="s">
        <v>424</v>
      </c>
      <c r="D76" s="55" t="s">
        <v>215</v>
      </c>
      <c r="E76" s="55" t="s">
        <v>361</v>
      </c>
      <c r="F76" s="55" t="s">
        <v>368</v>
      </c>
      <c r="G76" s="55" t="s">
        <v>132</v>
      </c>
      <c r="H76" s="55" t="s">
        <v>133</v>
      </c>
    </row>
    <row r="77" spans="1:8" x14ac:dyDescent="0.3">
      <c r="A77" s="55" t="s">
        <v>425</v>
      </c>
      <c r="D77" s="55" t="s">
        <v>216</v>
      </c>
      <c r="E77" s="55" t="s">
        <v>362</v>
      </c>
      <c r="F77" s="55" t="s">
        <v>369</v>
      </c>
      <c r="G77" s="55" t="s">
        <v>132</v>
      </c>
      <c r="H77" s="55" t="s">
        <v>133</v>
      </c>
    </row>
    <row r="78" spans="1:8" x14ac:dyDescent="0.3">
      <c r="A78" s="55" t="s">
        <v>426</v>
      </c>
      <c r="D78" s="55" t="s">
        <v>217</v>
      </c>
      <c r="E78" s="55" t="s">
        <v>363</v>
      </c>
      <c r="F78" s="55" t="s">
        <v>370</v>
      </c>
      <c r="G78" s="55" t="s">
        <v>132</v>
      </c>
      <c r="H78" s="55" t="s">
        <v>133</v>
      </c>
    </row>
    <row r="79" spans="1:8" x14ac:dyDescent="0.3">
      <c r="A79" s="55" t="s">
        <v>427</v>
      </c>
      <c r="D79" s="55" t="s">
        <v>218</v>
      </c>
      <c r="E79" s="55" t="s">
        <v>38</v>
      </c>
      <c r="F79" s="55" t="s">
        <v>39</v>
      </c>
      <c r="G79" s="55" t="s">
        <v>132</v>
      </c>
      <c r="H79" s="55" t="s">
        <v>133</v>
      </c>
    </row>
    <row r="80" spans="1:8" x14ac:dyDescent="0.3">
      <c r="A80" s="55" t="s">
        <v>428</v>
      </c>
      <c r="D80" s="55" t="s">
        <v>219</v>
      </c>
      <c r="E80" s="55" t="s">
        <v>41</v>
      </c>
      <c r="F80" s="55" t="s">
        <v>42</v>
      </c>
      <c r="G80" s="55" t="s">
        <v>132</v>
      </c>
      <c r="H80" s="55" t="s">
        <v>133</v>
      </c>
    </row>
    <row r="81" spans="1:8" x14ac:dyDescent="0.3">
      <c r="A81" s="55" t="s">
        <v>429</v>
      </c>
      <c r="D81" s="55" t="s">
        <v>220</v>
      </c>
      <c r="E81" s="55" t="s">
        <v>44</v>
      </c>
      <c r="F81" s="55" t="s">
        <v>45</v>
      </c>
      <c r="G81" s="55" t="s">
        <v>132</v>
      </c>
      <c r="H81" s="55" t="s">
        <v>133</v>
      </c>
    </row>
    <row r="82" spans="1:8" x14ac:dyDescent="0.3">
      <c r="A82" s="55" t="s">
        <v>430</v>
      </c>
      <c r="D82" s="55" t="s">
        <v>221</v>
      </c>
      <c r="E82" s="55" t="s">
        <v>47</v>
      </c>
      <c r="F82" s="55" t="s">
        <v>48</v>
      </c>
      <c r="G82" s="55" t="s">
        <v>132</v>
      </c>
      <c r="H82" s="55" t="s">
        <v>133</v>
      </c>
    </row>
    <row r="83" spans="1:8" x14ac:dyDescent="0.3">
      <c r="A83" s="55" t="s">
        <v>431</v>
      </c>
      <c r="D83" s="55" t="s">
        <v>222</v>
      </c>
      <c r="E83" s="55" t="s">
        <v>152</v>
      </c>
      <c r="F83" s="55" t="s">
        <v>153</v>
      </c>
      <c r="G83" s="55" t="s">
        <v>134</v>
      </c>
      <c r="H83" s="55" t="s">
        <v>135</v>
      </c>
    </row>
    <row r="84" spans="1:8" x14ac:dyDescent="0.3">
      <c r="A84" s="55" t="s">
        <v>432</v>
      </c>
      <c r="D84" s="55" t="s">
        <v>223</v>
      </c>
      <c r="E84" s="55" t="s">
        <v>156</v>
      </c>
      <c r="F84" s="55" t="s">
        <v>157</v>
      </c>
      <c r="G84" s="55" t="s">
        <v>134</v>
      </c>
      <c r="H84" s="55" t="s">
        <v>135</v>
      </c>
    </row>
    <row r="85" spans="1:8" x14ac:dyDescent="0.3">
      <c r="A85" s="55" t="s">
        <v>433</v>
      </c>
      <c r="D85" s="55" t="s">
        <v>224</v>
      </c>
      <c r="E85" s="55" t="s">
        <v>158</v>
      </c>
      <c r="F85" s="55" t="s">
        <v>159</v>
      </c>
      <c r="G85" s="55" t="s">
        <v>134</v>
      </c>
      <c r="H85" s="55" t="s">
        <v>135</v>
      </c>
    </row>
    <row r="86" spans="1:8" x14ac:dyDescent="0.3">
      <c r="A86" s="55" t="s">
        <v>434</v>
      </c>
      <c r="D86" s="55" t="s">
        <v>225</v>
      </c>
      <c r="E86" s="55" t="s">
        <v>160</v>
      </c>
      <c r="F86" s="55" t="s">
        <v>161</v>
      </c>
      <c r="G86" s="55" t="s">
        <v>134</v>
      </c>
      <c r="H86" s="55" t="s">
        <v>135</v>
      </c>
    </row>
    <row r="87" spans="1:8" x14ac:dyDescent="0.3">
      <c r="A87" s="55" t="s">
        <v>435</v>
      </c>
      <c r="D87" s="55" t="s">
        <v>226</v>
      </c>
      <c r="E87" s="55" t="s">
        <v>162</v>
      </c>
      <c r="F87" s="55" t="s">
        <v>163</v>
      </c>
      <c r="G87" s="55" t="s">
        <v>134</v>
      </c>
      <c r="H87" s="55" t="s">
        <v>135</v>
      </c>
    </row>
    <row r="88" spans="1:8" x14ac:dyDescent="0.3">
      <c r="A88" s="55" t="s">
        <v>436</v>
      </c>
      <c r="D88" s="55" t="s">
        <v>227</v>
      </c>
      <c r="E88" s="55" t="s">
        <v>361</v>
      </c>
      <c r="F88" s="55" t="s">
        <v>368</v>
      </c>
      <c r="G88" s="55" t="s">
        <v>134</v>
      </c>
      <c r="H88" s="55" t="s">
        <v>135</v>
      </c>
    </row>
    <row r="89" spans="1:8" x14ac:dyDescent="0.3">
      <c r="A89" s="55" t="s">
        <v>437</v>
      </c>
      <c r="D89" s="55" t="s">
        <v>228</v>
      </c>
      <c r="E89" s="55" t="s">
        <v>362</v>
      </c>
      <c r="F89" s="55" t="s">
        <v>369</v>
      </c>
      <c r="G89" s="55" t="s">
        <v>134</v>
      </c>
      <c r="H89" s="55" t="s">
        <v>135</v>
      </c>
    </row>
    <row r="90" spans="1:8" x14ac:dyDescent="0.3">
      <c r="A90" s="55" t="s">
        <v>438</v>
      </c>
      <c r="D90" s="55" t="s">
        <v>229</v>
      </c>
      <c r="E90" s="55" t="s">
        <v>363</v>
      </c>
      <c r="F90" s="55" t="s">
        <v>370</v>
      </c>
      <c r="G90" s="55" t="s">
        <v>134</v>
      </c>
      <c r="H90" s="55" t="s">
        <v>135</v>
      </c>
    </row>
    <row r="91" spans="1:8" x14ac:dyDescent="0.3">
      <c r="A91" s="55" t="s">
        <v>439</v>
      </c>
      <c r="D91" s="55" t="s">
        <v>230</v>
      </c>
      <c r="E91" s="55" t="s">
        <v>38</v>
      </c>
      <c r="F91" s="55" t="s">
        <v>39</v>
      </c>
      <c r="G91" s="55" t="s">
        <v>134</v>
      </c>
      <c r="H91" s="55" t="s">
        <v>135</v>
      </c>
    </row>
    <row r="92" spans="1:8" x14ac:dyDescent="0.3">
      <c r="A92" s="55" t="s">
        <v>440</v>
      </c>
      <c r="D92" s="55" t="s">
        <v>231</v>
      </c>
      <c r="E92" s="55" t="s">
        <v>41</v>
      </c>
      <c r="F92" s="55" t="s">
        <v>42</v>
      </c>
      <c r="G92" s="55" t="s">
        <v>134</v>
      </c>
      <c r="H92" s="55" t="s">
        <v>135</v>
      </c>
    </row>
    <row r="93" spans="1:8" x14ac:dyDescent="0.3">
      <c r="A93" s="55" t="s">
        <v>441</v>
      </c>
      <c r="D93" s="55" t="s">
        <v>232</v>
      </c>
      <c r="E93" s="55" t="s">
        <v>44</v>
      </c>
      <c r="F93" s="55" t="s">
        <v>45</v>
      </c>
      <c r="G93" s="55" t="s">
        <v>134</v>
      </c>
      <c r="H93" s="55" t="s">
        <v>135</v>
      </c>
    </row>
    <row r="94" spans="1:8" x14ac:dyDescent="0.3">
      <c r="A94" s="55" t="s">
        <v>442</v>
      </c>
      <c r="D94" s="55" t="s">
        <v>233</v>
      </c>
      <c r="E94" s="55" t="s">
        <v>47</v>
      </c>
      <c r="F94" s="55" t="s">
        <v>48</v>
      </c>
      <c r="G94" s="55" t="s">
        <v>134</v>
      </c>
      <c r="H94" s="55" t="s">
        <v>135</v>
      </c>
    </row>
    <row r="95" spans="1:8" x14ac:dyDescent="0.3">
      <c r="A95" s="55" t="s">
        <v>443</v>
      </c>
      <c r="D95" s="55" t="s">
        <v>234</v>
      </c>
      <c r="E95" s="55" t="s">
        <v>152</v>
      </c>
      <c r="F95" s="55" t="s">
        <v>153</v>
      </c>
      <c r="G95" s="55" t="s">
        <v>136</v>
      </c>
      <c r="H95" s="55" t="s">
        <v>137</v>
      </c>
    </row>
    <row r="96" spans="1:8" x14ac:dyDescent="0.3">
      <c r="A96" s="55" t="s">
        <v>444</v>
      </c>
      <c r="D96" s="55" t="s">
        <v>235</v>
      </c>
      <c r="E96" s="55" t="s">
        <v>156</v>
      </c>
      <c r="F96" s="55" t="s">
        <v>157</v>
      </c>
      <c r="G96" s="55" t="s">
        <v>136</v>
      </c>
      <c r="H96" s="55" t="s">
        <v>137</v>
      </c>
    </row>
    <row r="97" spans="1:8" x14ac:dyDescent="0.3">
      <c r="A97" s="55" t="s">
        <v>445</v>
      </c>
      <c r="D97" s="55" t="s">
        <v>236</v>
      </c>
      <c r="E97" s="55" t="s">
        <v>158</v>
      </c>
      <c r="F97" s="55" t="s">
        <v>159</v>
      </c>
      <c r="G97" s="55" t="s">
        <v>136</v>
      </c>
      <c r="H97" s="55" t="s">
        <v>137</v>
      </c>
    </row>
    <row r="98" spans="1:8" x14ac:dyDescent="0.3">
      <c r="A98" s="55" t="s">
        <v>446</v>
      </c>
      <c r="D98" s="55" t="s">
        <v>237</v>
      </c>
      <c r="E98" s="55" t="s">
        <v>160</v>
      </c>
      <c r="F98" s="55" t="s">
        <v>161</v>
      </c>
      <c r="G98" s="55" t="s">
        <v>136</v>
      </c>
      <c r="H98" s="55" t="s">
        <v>137</v>
      </c>
    </row>
    <row r="99" spans="1:8" x14ac:dyDescent="0.3">
      <c r="A99" s="55" t="s">
        <v>447</v>
      </c>
      <c r="D99" s="55" t="s">
        <v>238</v>
      </c>
      <c r="E99" s="55" t="s">
        <v>162</v>
      </c>
      <c r="F99" s="55" t="s">
        <v>163</v>
      </c>
      <c r="G99" s="55" t="s">
        <v>136</v>
      </c>
      <c r="H99" s="55" t="s">
        <v>137</v>
      </c>
    </row>
    <row r="100" spans="1:8" x14ac:dyDescent="0.3">
      <c r="A100" s="55" t="s">
        <v>448</v>
      </c>
      <c r="D100" s="55" t="s">
        <v>239</v>
      </c>
      <c r="E100" s="55" t="s">
        <v>361</v>
      </c>
      <c r="F100" s="55" t="s">
        <v>368</v>
      </c>
      <c r="G100" s="55" t="s">
        <v>136</v>
      </c>
      <c r="H100" s="55" t="s">
        <v>137</v>
      </c>
    </row>
    <row r="101" spans="1:8" x14ac:dyDescent="0.3">
      <c r="A101" s="55" t="s">
        <v>449</v>
      </c>
      <c r="D101" s="55" t="s">
        <v>240</v>
      </c>
      <c r="E101" s="55" t="s">
        <v>362</v>
      </c>
      <c r="F101" s="55" t="s">
        <v>369</v>
      </c>
      <c r="G101" s="55" t="s">
        <v>136</v>
      </c>
      <c r="H101" s="55" t="s">
        <v>137</v>
      </c>
    </row>
    <row r="102" spans="1:8" x14ac:dyDescent="0.3">
      <c r="A102" s="55" t="s">
        <v>450</v>
      </c>
      <c r="D102" s="55" t="s">
        <v>241</v>
      </c>
      <c r="E102" s="55" t="s">
        <v>363</v>
      </c>
      <c r="F102" s="55" t="s">
        <v>370</v>
      </c>
      <c r="G102" s="55" t="s">
        <v>136</v>
      </c>
      <c r="H102" s="55" t="s">
        <v>137</v>
      </c>
    </row>
    <row r="103" spans="1:8" x14ac:dyDescent="0.3">
      <c r="A103" s="55" t="s">
        <v>451</v>
      </c>
      <c r="D103" s="55" t="s">
        <v>242</v>
      </c>
      <c r="E103" s="55" t="s">
        <v>38</v>
      </c>
      <c r="F103" s="55" t="s">
        <v>39</v>
      </c>
      <c r="G103" s="55" t="s">
        <v>136</v>
      </c>
      <c r="H103" s="55" t="s">
        <v>137</v>
      </c>
    </row>
    <row r="104" spans="1:8" x14ac:dyDescent="0.3">
      <c r="A104" s="55" t="s">
        <v>452</v>
      </c>
      <c r="D104" s="55" t="s">
        <v>243</v>
      </c>
      <c r="E104" s="55" t="s">
        <v>41</v>
      </c>
      <c r="F104" s="55" t="s">
        <v>42</v>
      </c>
      <c r="G104" s="55" t="s">
        <v>136</v>
      </c>
      <c r="H104" s="55" t="s">
        <v>137</v>
      </c>
    </row>
    <row r="105" spans="1:8" x14ac:dyDescent="0.3">
      <c r="A105" s="55" t="s">
        <v>453</v>
      </c>
      <c r="D105" s="55" t="s">
        <v>244</v>
      </c>
      <c r="E105" s="55" t="s">
        <v>44</v>
      </c>
      <c r="F105" s="55" t="s">
        <v>45</v>
      </c>
      <c r="G105" s="55" t="s">
        <v>136</v>
      </c>
      <c r="H105" s="55" t="s">
        <v>137</v>
      </c>
    </row>
    <row r="106" spans="1:8" x14ac:dyDescent="0.3">
      <c r="A106" s="55" t="s">
        <v>454</v>
      </c>
      <c r="D106" s="55" t="s">
        <v>245</v>
      </c>
      <c r="E106" s="55" t="s">
        <v>47</v>
      </c>
      <c r="F106" s="55" t="s">
        <v>48</v>
      </c>
      <c r="G106" s="55" t="s">
        <v>136</v>
      </c>
      <c r="H106" s="55" t="s">
        <v>137</v>
      </c>
    </row>
    <row r="107" spans="1:8" x14ac:dyDescent="0.3">
      <c r="A107" s="55" t="s">
        <v>455</v>
      </c>
      <c r="D107" s="55" t="s">
        <v>246</v>
      </c>
      <c r="E107" s="55" t="s">
        <v>152</v>
      </c>
      <c r="F107" s="55" t="s">
        <v>153</v>
      </c>
      <c r="G107" s="55" t="s">
        <v>364</v>
      </c>
      <c r="H107" s="55" t="s">
        <v>367</v>
      </c>
    </row>
    <row r="108" spans="1:8" x14ac:dyDescent="0.3">
      <c r="A108" s="55" t="s">
        <v>456</v>
      </c>
      <c r="D108" s="55" t="s">
        <v>247</v>
      </c>
      <c r="E108" s="55" t="s">
        <v>156</v>
      </c>
      <c r="F108" s="55" t="s">
        <v>157</v>
      </c>
      <c r="G108" s="55" t="s">
        <v>364</v>
      </c>
      <c r="H108" s="55" t="s">
        <v>367</v>
      </c>
    </row>
    <row r="109" spans="1:8" x14ac:dyDescent="0.3">
      <c r="A109" s="55" t="s">
        <v>457</v>
      </c>
      <c r="D109" s="55" t="s">
        <v>248</v>
      </c>
      <c r="E109" s="55" t="s">
        <v>158</v>
      </c>
      <c r="F109" s="55" t="s">
        <v>159</v>
      </c>
      <c r="G109" s="55" t="s">
        <v>364</v>
      </c>
      <c r="H109" s="55" t="s">
        <v>367</v>
      </c>
    </row>
    <row r="110" spans="1:8" x14ac:dyDescent="0.3">
      <c r="A110" s="55" t="s">
        <v>458</v>
      </c>
      <c r="D110" s="55" t="s">
        <v>249</v>
      </c>
      <c r="E110" s="55" t="s">
        <v>160</v>
      </c>
      <c r="F110" s="55" t="s">
        <v>161</v>
      </c>
      <c r="G110" s="55" t="s">
        <v>364</v>
      </c>
      <c r="H110" s="55" t="s">
        <v>367</v>
      </c>
    </row>
    <row r="111" spans="1:8" x14ac:dyDescent="0.3">
      <c r="A111" s="55" t="s">
        <v>459</v>
      </c>
      <c r="D111" s="55" t="s">
        <v>250</v>
      </c>
      <c r="E111" s="55" t="s">
        <v>162</v>
      </c>
      <c r="F111" s="55" t="s">
        <v>163</v>
      </c>
      <c r="G111" s="55" t="s">
        <v>364</v>
      </c>
      <c r="H111" s="55" t="s">
        <v>367</v>
      </c>
    </row>
    <row r="112" spans="1:8" x14ac:dyDescent="0.3">
      <c r="A112" s="55" t="s">
        <v>460</v>
      </c>
      <c r="D112" s="55" t="s">
        <v>251</v>
      </c>
      <c r="E112" s="55" t="s">
        <v>361</v>
      </c>
      <c r="F112" s="55" t="s">
        <v>368</v>
      </c>
      <c r="G112" s="55" t="s">
        <v>364</v>
      </c>
      <c r="H112" s="55" t="s">
        <v>367</v>
      </c>
    </row>
    <row r="113" spans="1:8" x14ac:dyDescent="0.3">
      <c r="A113" s="55" t="s">
        <v>461</v>
      </c>
      <c r="D113" s="55" t="s">
        <v>252</v>
      </c>
      <c r="E113" s="55" t="s">
        <v>362</v>
      </c>
      <c r="F113" s="55" t="s">
        <v>369</v>
      </c>
      <c r="G113" s="55" t="s">
        <v>364</v>
      </c>
      <c r="H113" s="55" t="s">
        <v>367</v>
      </c>
    </row>
    <row r="114" spans="1:8" x14ac:dyDescent="0.3">
      <c r="A114" s="55" t="s">
        <v>462</v>
      </c>
      <c r="D114" s="55" t="s">
        <v>253</v>
      </c>
      <c r="E114" s="55" t="s">
        <v>363</v>
      </c>
      <c r="F114" s="55" t="s">
        <v>370</v>
      </c>
      <c r="G114" s="55" t="s">
        <v>364</v>
      </c>
      <c r="H114" s="55" t="s">
        <v>367</v>
      </c>
    </row>
    <row r="115" spans="1:8" x14ac:dyDescent="0.3">
      <c r="A115" s="55" t="s">
        <v>463</v>
      </c>
      <c r="D115" s="55" t="s">
        <v>254</v>
      </c>
      <c r="E115" s="55" t="s">
        <v>38</v>
      </c>
      <c r="F115" s="55" t="s">
        <v>39</v>
      </c>
      <c r="G115" s="55" t="s">
        <v>364</v>
      </c>
      <c r="H115" s="55" t="s">
        <v>367</v>
      </c>
    </row>
    <row r="116" spans="1:8" x14ac:dyDescent="0.3">
      <c r="A116" s="55" t="s">
        <v>464</v>
      </c>
      <c r="D116" s="55" t="s">
        <v>255</v>
      </c>
      <c r="E116" s="55" t="s">
        <v>41</v>
      </c>
      <c r="F116" s="55" t="s">
        <v>42</v>
      </c>
      <c r="G116" s="55" t="s">
        <v>364</v>
      </c>
      <c r="H116" s="55" t="s">
        <v>367</v>
      </c>
    </row>
    <row r="117" spans="1:8" x14ac:dyDescent="0.3">
      <c r="A117" s="55" t="s">
        <v>465</v>
      </c>
      <c r="D117" s="55" t="s">
        <v>256</v>
      </c>
      <c r="E117" s="55" t="s">
        <v>44</v>
      </c>
      <c r="F117" s="55" t="s">
        <v>45</v>
      </c>
      <c r="G117" s="55" t="s">
        <v>364</v>
      </c>
      <c r="H117" s="55" t="s">
        <v>367</v>
      </c>
    </row>
    <row r="118" spans="1:8" x14ac:dyDescent="0.3">
      <c r="A118" s="55" t="s">
        <v>466</v>
      </c>
      <c r="D118" s="55" t="s">
        <v>257</v>
      </c>
      <c r="E118" s="55" t="s">
        <v>47</v>
      </c>
      <c r="F118" s="55" t="s">
        <v>48</v>
      </c>
      <c r="G118" s="55" t="s">
        <v>364</v>
      </c>
      <c r="H118" s="55" t="s">
        <v>367</v>
      </c>
    </row>
  </sheetData>
  <pageMargins left="0.7" right="0.7" top="1.25" bottom="0.75" header="0.3" footer="0.3"/>
  <pageSetup orientation="portrait" r:id="rId1"/>
  <headerFooter>
    <oddHeader>&amp;L&amp;G&amp;RTruSightHLA_Sample Sheet Template
DHF_027
PN 1000000012322, Ver.00
Effective Date: TBD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D6" sqref="D6"/>
    </sheetView>
  </sheetViews>
  <sheetFormatPr defaultRowHeight="14.4" x14ac:dyDescent="0.3"/>
  <cols>
    <col min="3" max="3" width="14.5546875" style="55" customWidth="1"/>
    <col min="4" max="4" width="46.6640625" customWidth="1"/>
  </cols>
  <sheetData>
    <row r="1" spans="1:4" ht="15" thickBot="1" x14ac:dyDescent="0.35">
      <c r="A1" s="70" t="s">
        <v>470</v>
      </c>
      <c r="B1" s="71" t="s">
        <v>471</v>
      </c>
      <c r="C1" s="71" t="s">
        <v>475</v>
      </c>
      <c r="D1" s="68" t="s">
        <v>472</v>
      </c>
    </row>
    <row r="2" spans="1:4" ht="15" thickTop="1" x14ac:dyDescent="0.3">
      <c r="A2" s="73" t="s">
        <v>474</v>
      </c>
      <c r="B2" s="72">
        <v>1006463</v>
      </c>
      <c r="C2" s="75">
        <v>42492</v>
      </c>
      <c r="D2" s="69" t="s">
        <v>473</v>
      </c>
    </row>
    <row r="3" spans="1:4" x14ac:dyDescent="0.3">
      <c r="A3" s="74"/>
      <c r="B3" s="74"/>
      <c r="C3" s="74"/>
      <c r="D3" s="74"/>
    </row>
    <row r="4" spans="1:4" x14ac:dyDescent="0.3">
      <c r="A4" s="74"/>
      <c r="B4" s="74"/>
      <c r="C4" s="74"/>
      <c r="D4" s="74"/>
    </row>
    <row r="5" spans="1:4" x14ac:dyDescent="0.3">
      <c r="A5" s="74"/>
      <c r="B5" s="74"/>
      <c r="C5" s="74"/>
      <c r="D5" s="74"/>
    </row>
    <row r="6" spans="1:4" x14ac:dyDescent="0.3">
      <c r="A6" s="74"/>
      <c r="B6" s="74"/>
      <c r="C6" s="74"/>
      <c r="D6" s="74"/>
    </row>
    <row r="7" spans="1:4" x14ac:dyDescent="0.3">
      <c r="A7" s="74"/>
      <c r="B7" s="74"/>
      <c r="C7" s="74"/>
      <c r="D7" s="74"/>
    </row>
    <row r="8" spans="1:4" x14ac:dyDescent="0.3">
      <c r="A8" s="74"/>
      <c r="B8" s="74"/>
      <c r="C8" s="74"/>
      <c r="D8" s="74"/>
    </row>
    <row r="9" spans="1:4" x14ac:dyDescent="0.3">
      <c r="A9" s="74"/>
      <c r="B9" s="74"/>
      <c r="C9" s="74"/>
      <c r="D9" s="74"/>
    </row>
    <row r="10" spans="1:4" x14ac:dyDescent="0.3">
      <c r="A10" s="74"/>
      <c r="B10" s="74"/>
      <c r="C10" s="74"/>
      <c r="D10" s="74"/>
    </row>
    <row r="11" spans="1:4" x14ac:dyDescent="0.3">
      <c r="A11" s="74"/>
      <c r="B11" s="74"/>
      <c r="C11" s="74"/>
      <c r="D11" s="74"/>
    </row>
    <row r="12" spans="1:4" x14ac:dyDescent="0.3">
      <c r="A12" s="74"/>
      <c r="B12" s="74"/>
      <c r="C12" s="74"/>
      <c r="D12" s="74"/>
    </row>
    <row r="13" spans="1:4" x14ac:dyDescent="0.3">
      <c r="A13" s="74"/>
      <c r="B13" s="74"/>
      <c r="C13" s="74"/>
      <c r="D13" s="74"/>
    </row>
    <row r="14" spans="1:4" x14ac:dyDescent="0.3">
      <c r="A14" s="74"/>
      <c r="B14" s="74"/>
      <c r="C14" s="74"/>
      <c r="D14" s="74"/>
    </row>
    <row r="15" spans="1:4" x14ac:dyDescent="0.3">
      <c r="A15" s="74"/>
      <c r="B15" s="74"/>
      <c r="C15" s="74"/>
      <c r="D15" s="74"/>
    </row>
    <row r="16" spans="1:4" x14ac:dyDescent="0.3">
      <c r="A16" s="74"/>
      <c r="B16" s="74"/>
      <c r="C16" s="74"/>
      <c r="D16" s="74"/>
    </row>
    <row r="17" spans="1:4" x14ac:dyDescent="0.3">
      <c r="A17" s="74"/>
      <c r="B17" s="74"/>
      <c r="C17" s="74"/>
      <c r="D17" s="74"/>
    </row>
    <row r="18" spans="1:4" x14ac:dyDescent="0.3">
      <c r="A18" s="74"/>
      <c r="B18" s="74"/>
      <c r="C18" s="74"/>
      <c r="D18" s="74"/>
    </row>
    <row r="19" spans="1:4" x14ac:dyDescent="0.3">
      <c r="A19" s="74"/>
      <c r="B19" s="74"/>
      <c r="C19" s="74"/>
      <c r="D19" s="74"/>
    </row>
    <row r="20" spans="1:4" x14ac:dyDescent="0.3">
      <c r="A20" s="74"/>
      <c r="B20" s="74"/>
      <c r="C20" s="74"/>
      <c r="D20" s="74"/>
    </row>
    <row r="21" spans="1:4" x14ac:dyDescent="0.3">
      <c r="A21" s="74"/>
      <c r="B21" s="74"/>
      <c r="C21" s="74"/>
      <c r="D21" s="74"/>
    </row>
    <row r="22" spans="1:4" x14ac:dyDescent="0.3">
      <c r="A22" s="74"/>
      <c r="B22" s="74"/>
      <c r="C22" s="74"/>
      <c r="D22" s="74"/>
    </row>
    <row r="23" spans="1:4" x14ac:dyDescent="0.3">
      <c r="A23" s="74"/>
      <c r="B23" s="74"/>
      <c r="C23" s="74"/>
      <c r="D23" s="74"/>
    </row>
    <row r="24" spans="1:4" x14ac:dyDescent="0.3">
      <c r="A24" s="74"/>
      <c r="B24" s="74"/>
      <c r="C24" s="74"/>
      <c r="D24" s="74"/>
    </row>
    <row r="25" spans="1:4" x14ac:dyDescent="0.3">
      <c r="A25" s="74"/>
      <c r="B25" s="74"/>
      <c r="C25" s="74"/>
      <c r="D25" s="74"/>
    </row>
    <row r="26" spans="1:4" x14ac:dyDescent="0.3">
      <c r="A26" s="74"/>
      <c r="B26" s="74"/>
      <c r="C26" s="74"/>
      <c r="D26" s="74"/>
    </row>
    <row r="27" spans="1:4" x14ac:dyDescent="0.3">
      <c r="A27" s="74"/>
      <c r="B27" s="74"/>
      <c r="C27" s="74"/>
      <c r="D27" s="74"/>
    </row>
    <row r="28" spans="1:4" x14ac:dyDescent="0.3">
      <c r="A28" s="74"/>
      <c r="B28" s="74"/>
      <c r="C28" s="74"/>
      <c r="D28" s="74"/>
    </row>
    <row r="29" spans="1:4" x14ac:dyDescent="0.3">
      <c r="A29" s="74"/>
      <c r="B29" s="74"/>
      <c r="C29" s="74"/>
      <c r="D29" s="74"/>
    </row>
    <row r="30" spans="1:4" x14ac:dyDescent="0.3">
      <c r="A30" s="74"/>
      <c r="B30" s="74"/>
      <c r="C30" s="74"/>
      <c r="D30" s="74"/>
    </row>
    <row r="31" spans="1:4" x14ac:dyDescent="0.3">
      <c r="A31" s="74"/>
      <c r="B31" s="74"/>
      <c r="C31" s="74"/>
      <c r="D31" s="74"/>
    </row>
    <row r="32" spans="1:4" x14ac:dyDescent="0.3">
      <c r="A32" s="74"/>
      <c r="B32" s="74"/>
      <c r="C32" s="74"/>
      <c r="D32" s="74"/>
    </row>
    <row r="33" spans="1:4" x14ac:dyDescent="0.3">
      <c r="A33" s="74"/>
      <c r="B33" s="74"/>
      <c r="C33" s="74"/>
      <c r="D33" s="74"/>
    </row>
    <row r="34" spans="1:4" x14ac:dyDescent="0.3">
      <c r="A34" s="74"/>
      <c r="B34" s="74"/>
      <c r="C34" s="74"/>
      <c r="D34" s="74"/>
    </row>
    <row r="35" spans="1:4" x14ac:dyDescent="0.3">
      <c r="A35" s="74"/>
      <c r="B35" s="74"/>
      <c r="C35" s="74"/>
      <c r="D35" s="74"/>
    </row>
    <row r="36" spans="1:4" x14ac:dyDescent="0.3">
      <c r="A36" s="74"/>
      <c r="B36" s="74"/>
      <c r="C36" s="74"/>
      <c r="D36" s="74"/>
    </row>
    <row r="37" spans="1:4" x14ac:dyDescent="0.3">
      <c r="A37" s="74"/>
      <c r="B37" s="74"/>
      <c r="C37" s="74"/>
      <c r="D37" s="74"/>
    </row>
    <row r="38" spans="1:4" x14ac:dyDescent="0.3">
      <c r="A38" s="74"/>
      <c r="B38" s="74"/>
      <c r="C38" s="74"/>
      <c r="D38" s="74"/>
    </row>
    <row r="39" spans="1:4" x14ac:dyDescent="0.3">
      <c r="A39" s="74"/>
      <c r="B39" s="74"/>
      <c r="C39" s="74"/>
      <c r="D39" s="74"/>
    </row>
    <row r="40" spans="1:4" x14ac:dyDescent="0.3">
      <c r="A40" s="74"/>
      <c r="B40" s="74"/>
      <c r="C40" s="74"/>
      <c r="D40" s="74"/>
    </row>
    <row r="41" spans="1:4" x14ac:dyDescent="0.3">
      <c r="A41" s="74"/>
      <c r="B41" s="74"/>
      <c r="C41" s="74"/>
      <c r="D41" s="74"/>
    </row>
  </sheetData>
  <pageMargins left="0.7" right="0.7" top="1.75" bottom="0.75" header="0.3" footer="0.3"/>
  <pageSetup orientation="portrait" r:id="rId1"/>
  <headerFooter>
    <oddHeader>&amp;L&amp;G&amp;RTruSightHLA_Sample Sheet Template
DHF_027
PN 1000000012322, Ver.00
Effective Date: TBD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D29" sqref="D29"/>
    </sheetView>
  </sheetViews>
  <sheetFormatPr defaultRowHeight="14.4" x14ac:dyDescent="0.3"/>
  <cols>
    <col min="1" max="1" width="9.109375" customWidth="1"/>
  </cols>
  <sheetData>
    <row r="1" spans="1:10" x14ac:dyDescent="0.3">
      <c r="A1" t="s">
        <v>360</v>
      </c>
    </row>
    <row r="2" spans="1:10" x14ac:dyDescent="0.3">
      <c r="A2" t="s">
        <v>356</v>
      </c>
    </row>
    <row r="3" spans="1:10" x14ac:dyDescent="0.3">
      <c r="A3" s="2" t="s">
        <v>357</v>
      </c>
    </row>
    <row r="4" spans="1:10" x14ac:dyDescent="0.3">
      <c r="A4" s="2" t="s">
        <v>358</v>
      </c>
    </row>
    <row r="5" spans="1:10" x14ac:dyDescent="0.3">
      <c r="A5" s="2" t="s">
        <v>359</v>
      </c>
    </row>
    <row r="8" spans="1:10" ht="45" customHeight="1" x14ac:dyDescent="0.3">
      <c r="A8" s="84" t="s">
        <v>360</v>
      </c>
      <c r="B8" s="84"/>
      <c r="C8" s="85" t="s">
        <v>356</v>
      </c>
      <c r="D8" s="85"/>
      <c r="E8" s="85" t="s">
        <v>357</v>
      </c>
      <c r="F8" s="85"/>
      <c r="G8" s="85" t="s">
        <v>358</v>
      </c>
      <c r="H8" s="85"/>
      <c r="I8" s="85" t="s">
        <v>359</v>
      </c>
      <c r="J8" s="85"/>
    </row>
    <row r="9" spans="1:10" x14ac:dyDescent="0.3">
      <c r="A9" t="s">
        <v>124</v>
      </c>
      <c r="B9" t="s">
        <v>85</v>
      </c>
      <c r="C9" s="55" t="s">
        <v>69</v>
      </c>
      <c r="D9" s="55" t="s">
        <v>85</v>
      </c>
      <c r="E9" s="55" t="s">
        <v>69</v>
      </c>
      <c r="F9" s="55" t="s">
        <v>152</v>
      </c>
      <c r="G9" s="55" t="s">
        <v>126</v>
      </c>
      <c r="H9" s="55" t="s">
        <v>85</v>
      </c>
      <c r="I9" s="55" t="s">
        <v>126</v>
      </c>
      <c r="J9" s="55" t="s">
        <v>152</v>
      </c>
    </row>
    <row r="10" spans="1:10" x14ac:dyDescent="0.3">
      <c r="A10" t="s">
        <v>69</v>
      </c>
      <c r="B10" t="s">
        <v>86</v>
      </c>
      <c r="C10" s="55" t="s">
        <v>70</v>
      </c>
      <c r="D10" s="55" t="s">
        <v>86</v>
      </c>
      <c r="E10" s="55" t="s">
        <v>70</v>
      </c>
      <c r="F10" s="55" t="s">
        <v>156</v>
      </c>
      <c r="G10" s="55" t="s">
        <v>128</v>
      </c>
      <c r="H10" s="55" t="s">
        <v>86</v>
      </c>
      <c r="I10" s="55" t="s">
        <v>128</v>
      </c>
      <c r="J10" s="55" t="s">
        <v>156</v>
      </c>
    </row>
    <row r="11" spans="1:10" x14ac:dyDescent="0.3">
      <c r="A11" t="s">
        <v>70</v>
      </c>
      <c r="B11" t="s">
        <v>87</v>
      </c>
      <c r="C11" s="55" t="s">
        <v>71</v>
      </c>
      <c r="D11" s="55" t="s">
        <v>87</v>
      </c>
      <c r="E11" s="55" t="s">
        <v>71</v>
      </c>
      <c r="F11" s="55" t="s">
        <v>158</v>
      </c>
      <c r="G11" s="55" t="s">
        <v>130</v>
      </c>
      <c r="H11" s="55" t="s">
        <v>87</v>
      </c>
      <c r="I11" s="55" t="s">
        <v>130</v>
      </c>
      <c r="J11" s="55" t="s">
        <v>158</v>
      </c>
    </row>
    <row r="12" spans="1:10" x14ac:dyDescent="0.3">
      <c r="A12" t="s">
        <v>111</v>
      </c>
      <c r="B12" s="2" t="s">
        <v>88</v>
      </c>
      <c r="C12" s="55" t="s">
        <v>72</v>
      </c>
      <c r="D12" s="55" t="s">
        <v>88</v>
      </c>
      <c r="E12" s="55" t="s">
        <v>72</v>
      </c>
      <c r="F12" s="55" t="s">
        <v>160</v>
      </c>
      <c r="G12" s="55" t="s">
        <v>124</v>
      </c>
      <c r="H12" s="55" t="s">
        <v>88</v>
      </c>
      <c r="I12" s="55" t="s">
        <v>124</v>
      </c>
      <c r="J12" s="55" t="s">
        <v>160</v>
      </c>
    </row>
    <row r="13" spans="1:10" x14ac:dyDescent="0.3">
      <c r="B13" s="2" t="s">
        <v>89</v>
      </c>
      <c r="C13" s="55" t="s">
        <v>73</v>
      </c>
      <c r="D13" s="55" t="s">
        <v>89</v>
      </c>
      <c r="E13" s="55" t="s">
        <v>73</v>
      </c>
      <c r="F13" s="55" t="s">
        <v>162</v>
      </c>
      <c r="G13" s="55" t="s">
        <v>132</v>
      </c>
      <c r="H13" s="55" t="s">
        <v>89</v>
      </c>
      <c r="I13" s="55" t="s">
        <v>132</v>
      </c>
      <c r="J13" s="55" t="s">
        <v>162</v>
      </c>
    </row>
    <row r="14" spans="1:10" x14ac:dyDescent="0.3">
      <c r="B14" s="2" t="s">
        <v>90</v>
      </c>
      <c r="C14" s="55" t="s">
        <v>74</v>
      </c>
      <c r="D14" s="55" t="s">
        <v>90</v>
      </c>
      <c r="E14" s="55" t="s">
        <v>74</v>
      </c>
      <c r="F14" s="55" t="s">
        <v>361</v>
      </c>
      <c r="G14" s="55" t="s">
        <v>134</v>
      </c>
      <c r="H14" s="55" t="s">
        <v>90</v>
      </c>
      <c r="I14" s="55" t="s">
        <v>134</v>
      </c>
      <c r="J14" s="55" t="s">
        <v>361</v>
      </c>
    </row>
    <row r="15" spans="1:10" x14ac:dyDescent="0.3">
      <c r="C15" s="55" t="s">
        <v>75</v>
      </c>
      <c r="D15" s="55" t="s">
        <v>91</v>
      </c>
      <c r="E15" s="55" t="s">
        <v>75</v>
      </c>
      <c r="F15" s="55" t="s">
        <v>362</v>
      </c>
      <c r="G15" s="55" t="s">
        <v>136</v>
      </c>
      <c r="H15" s="55" t="s">
        <v>91</v>
      </c>
      <c r="I15" s="55" t="s">
        <v>136</v>
      </c>
      <c r="J15" s="55" t="s">
        <v>362</v>
      </c>
    </row>
    <row r="16" spans="1:10" x14ac:dyDescent="0.3">
      <c r="C16" s="55" t="s">
        <v>76</v>
      </c>
      <c r="D16" s="55" t="s">
        <v>92</v>
      </c>
      <c r="E16" s="55" t="s">
        <v>76</v>
      </c>
      <c r="F16" s="55" t="s">
        <v>363</v>
      </c>
      <c r="G16" s="55" t="s">
        <v>364</v>
      </c>
      <c r="H16" s="55" t="s">
        <v>92</v>
      </c>
      <c r="I16" s="55" t="s">
        <v>364</v>
      </c>
      <c r="J16" s="55" t="s">
        <v>363</v>
      </c>
    </row>
    <row r="17" spans="4:10" x14ac:dyDescent="0.3">
      <c r="D17" s="55" t="s">
        <v>93</v>
      </c>
      <c r="F17" s="55" t="s">
        <v>38</v>
      </c>
      <c r="H17" s="55" t="s">
        <v>93</v>
      </c>
      <c r="J17" s="55" t="s">
        <v>38</v>
      </c>
    </row>
    <row r="18" spans="4:10" x14ac:dyDescent="0.3">
      <c r="D18" s="55" t="s">
        <v>144</v>
      </c>
      <c r="F18" s="55" t="s">
        <v>41</v>
      </c>
      <c r="H18" s="55" t="s">
        <v>144</v>
      </c>
      <c r="J18" s="55" t="s">
        <v>41</v>
      </c>
    </row>
    <row r="19" spans="4:10" x14ac:dyDescent="0.3">
      <c r="D19" s="55" t="s">
        <v>148</v>
      </c>
      <c r="F19" s="55" t="s">
        <v>44</v>
      </c>
      <c r="H19" s="55" t="s">
        <v>148</v>
      </c>
      <c r="J19" s="55" t="s">
        <v>44</v>
      </c>
    </row>
    <row r="20" spans="4:10" x14ac:dyDescent="0.3">
      <c r="D20" s="55" t="s">
        <v>150</v>
      </c>
      <c r="F20" s="55" t="s">
        <v>47</v>
      </c>
      <c r="H20" s="55" t="s">
        <v>150</v>
      </c>
      <c r="J20" s="55" t="s">
        <v>47</v>
      </c>
    </row>
  </sheetData>
  <mergeCells count="5">
    <mergeCell ref="A8:B8"/>
    <mergeCell ref="C8:D8"/>
    <mergeCell ref="E8:F8"/>
    <mergeCell ref="G8:H8"/>
    <mergeCell ref="I8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SampleSheet</vt:lpstr>
      <vt:lpstr>EditMe</vt:lpstr>
      <vt:lpstr>ExampleEditMe</vt:lpstr>
      <vt:lpstr>ExampleSampleSheet</vt:lpstr>
      <vt:lpstr>Release History</vt:lpstr>
      <vt:lpstr>XT_Kits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Nancy</dc:creator>
  <cp:lastModifiedBy>Altier, Jeannette</cp:lastModifiedBy>
  <cp:lastPrinted>2016-04-29T14:39:21Z</cp:lastPrinted>
  <dcterms:created xsi:type="dcterms:W3CDTF">2015-11-11T17:36:44Z</dcterms:created>
  <dcterms:modified xsi:type="dcterms:W3CDTF">2016-05-04T16:38:04Z</dcterms:modified>
</cp:coreProperties>
</file>